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88" yWindow="4848" windowWidth="18876" windowHeight="6732"/>
  </bookViews>
  <sheets>
    <sheet name="СК" sheetId="4" r:id="rId1"/>
  </sheets>
  <calcPr calcId="12451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85" i="4"/>
  <c r="N82" s="1"/>
  <c r="O18"/>
  <c r="H82"/>
  <c r="G80"/>
  <c r="N78"/>
  <c r="I85"/>
  <c r="I82" s="1"/>
  <c r="J85"/>
  <c r="J82" s="1"/>
  <c r="K85"/>
  <c r="K82" s="1"/>
  <c r="L85"/>
  <c r="M85"/>
  <c r="M82" s="1"/>
  <c r="O85"/>
  <c r="O82" s="1"/>
  <c r="P85"/>
  <c r="P82" s="1"/>
  <c r="I86"/>
  <c r="I83" s="1"/>
  <c r="J86"/>
  <c r="J83" s="1"/>
  <c r="K86"/>
  <c r="K83" s="1"/>
  <c r="L86"/>
  <c r="L83" s="1"/>
  <c r="M86"/>
  <c r="M83" s="1"/>
  <c r="N86"/>
  <c r="N83" s="1"/>
  <c r="O86"/>
  <c r="O83" s="1"/>
  <c r="P86"/>
  <c r="P83" s="1"/>
  <c r="I87"/>
  <c r="J87"/>
  <c r="K87"/>
  <c r="L87"/>
  <c r="M87"/>
  <c r="N87"/>
  <c r="N84" s="1"/>
  <c r="O87"/>
  <c r="O84" s="1"/>
  <c r="P87"/>
  <c r="P84" s="1"/>
  <c r="H85"/>
  <c r="H86"/>
  <c r="H83" s="1"/>
  <c r="I73"/>
  <c r="J73"/>
  <c r="K73"/>
  <c r="L73"/>
  <c r="M73"/>
  <c r="N73"/>
  <c r="O73"/>
  <c r="P73"/>
  <c r="I74"/>
  <c r="J74"/>
  <c r="K74"/>
  <c r="L74"/>
  <c r="M74"/>
  <c r="N74"/>
  <c r="O74"/>
  <c r="P74"/>
  <c r="H74"/>
  <c r="H73"/>
  <c r="H70" s="1"/>
  <c r="I60"/>
  <c r="H59"/>
  <c r="H56" s="1"/>
  <c r="H58"/>
  <c r="H55" s="1"/>
  <c r="I58"/>
  <c r="I55" s="1"/>
  <c r="J58"/>
  <c r="J55" s="1"/>
  <c r="K58"/>
  <c r="K55" s="1"/>
  <c r="L58"/>
  <c r="L55" s="1"/>
  <c r="M58"/>
  <c r="M55" s="1"/>
  <c r="N58"/>
  <c r="N55" s="1"/>
  <c r="O58"/>
  <c r="O55" s="1"/>
  <c r="P58"/>
  <c r="P55" s="1"/>
  <c r="I59"/>
  <c r="I56" s="1"/>
  <c r="J59"/>
  <c r="J56" s="1"/>
  <c r="K59"/>
  <c r="L59"/>
  <c r="L56" s="1"/>
  <c r="M59"/>
  <c r="M56" s="1"/>
  <c r="N59"/>
  <c r="N56" s="1"/>
  <c r="O59"/>
  <c r="O56" s="1"/>
  <c r="P59"/>
  <c r="P56" s="1"/>
  <c r="M81" l="1"/>
  <c r="I81"/>
  <c r="H54"/>
  <c r="H84"/>
  <c r="H91"/>
  <c r="K81"/>
  <c r="P54"/>
  <c r="P81"/>
  <c r="N81"/>
  <c r="J81"/>
  <c r="O81"/>
  <c r="L84"/>
  <c r="M84"/>
  <c r="I84"/>
  <c r="K84"/>
  <c r="G83"/>
  <c r="O54"/>
  <c r="J84"/>
  <c r="L82"/>
  <c r="H81"/>
  <c r="N54"/>
  <c r="J54"/>
  <c r="L54"/>
  <c r="G59"/>
  <c r="M54"/>
  <c r="I54"/>
  <c r="K56"/>
  <c r="K54" s="1"/>
  <c r="G73"/>
  <c r="G74"/>
  <c r="G58"/>
  <c r="P98"/>
  <c r="P95" s="1"/>
  <c r="P104" s="1"/>
  <c r="P99"/>
  <c r="P96" s="1"/>
  <c r="P105" s="1"/>
  <c r="P100"/>
  <c r="P60"/>
  <c r="P63"/>
  <c r="P66"/>
  <c r="P70"/>
  <c r="P91" s="1"/>
  <c r="P71"/>
  <c r="P92" s="1"/>
  <c r="P75"/>
  <c r="P72" s="1"/>
  <c r="P78"/>
  <c r="P41"/>
  <c r="P38" s="1"/>
  <c r="P42"/>
  <c r="P39" s="1"/>
  <c r="P43"/>
  <c r="P46"/>
  <c r="O29"/>
  <c r="P29"/>
  <c r="N29"/>
  <c r="P21"/>
  <c r="P18" s="1"/>
  <c r="P33" s="1"/>
  <c r="P22"/>
  <c r="P23"/>
  <c r="P26"/>
  <c r="G101"/>
  <c r="G102"/>
  <c r="G106"/>
  <c r="G61"/>
  <c r="G62"/>
  <c r="G64"/>
  <c r="G65"/>
  <c r="G67"/>
  <c r="G68"/>
  <c r="G76"/>
  <c r="G77"/>
  <c r="G79"/>
  <c r="G88"/>
  <c r="G89"/>
  <c r="G44"/>
  <c r="G45"/>
  <c r="G47"/>
  <c r="G48"/>
  <c r="G51"/>
  <c r="G24"/>
  <c r="G25"/>
  <c r="G27"/>
  <c r="G28"/>
  <c r="G30"/>
  <c r="G31"/>
  <c r="G84" l="1"/>
  <c r="P90"/>
  <c r="L81"/>
  <c r="G81" s="1"/>
  <c r="G82"/>
  <c r="G54"/>
  <c r="P57"/>
  <c r="P69"/>
  <c r="P20"/>
  <c r="P17" s="1"/>
  <c r="P32" s="1"/>
  <c r="P19"/>
  <c r="P34" s="1"/>
  <c r="P97"/>
  <c r="P94" s="1"/>
  <c r="P103" s="1"/>
  <c r="P50"/>
  <c r="P40"/>
  <c r="N70"/>
  <c r="N91" s="1"/>
  <c r="O70"/>
  <c r="O91" s="1"/>
  <c r="N71"/>
  <c r="N92" s="1"/>
  <c r="O71"/>
  <c r="O92" s="1"/>
  <c r="M71"/>
  <c r="M92" s="1"/>
  <c r="M70"/>
  <c r="M91" s="1"/>
  <c r="M42"/>
  <c r="M39" s="1"/>
  <c r="M41"/>
  <c r="M38" s="1"/>
  <c r="M50" s="1"/>
  <c r="M49" s="1"/>
  <c r="M46"/>
  <c r="N46"/>
  <c r="M21"/>
  <c r="M18" s="1"/>
  <c r="M33" s="1"/>
  <c r="M22"/>
  <c r="M19" s="1"/>
  <c r="M34" s="1"/>
  <c r="N22"/>
  <c r="N19" s="1"/>
  <c r="N34" s="1"/>
  <c r="O22"/>
  <c r="O19" s="1"/>
  <c r="O34" s="1"/>
  <c r="N100"/>
  <c r="O100"/>
  <c r="N99"/>
  <c r="N96" s="1"/>
  <c r="N105" s="1"/>
  <c r="O99"/>
  <c r="O96" s="1"/>
  <c r="O105" s="1"/>
  <c r="N98"/>
  <c r="O98"/>
  <c r="O95" s="1"/>
  <c r="O104" s="1"/>
  <c r="O78"/>
  <c r="N66"/>
  <c r="O66"/>
  <c r="N63"/>
  <c r="O63"/>
  <c r="N75"/>
  <c r="N72" s="1"/>
  <c r="O75"/>
  <c r="N60"/>
  <c r="O60"/>
  <c r="O46"/>
  <c r="N43"/>
  <c r="O43"/>
  <c r="N42"/>
  <c r="N39" s="1"/>
  <c r="O42"/>
  <c r="O39" s="1"/>
  <c r="N41"/>
  <c r="O41"/>
  <c r="O38" s="1"/>
  <c r="O50" s="1"/>
  <c r="O49" s="1"/>
  <c r="N26"/>
  <c r="O26"/>
  <c r="N23"/>
  <c r="O23"/>
  <c r="N21"/>
  <c r="N18" s="1"/>
  <c r="O21"/>
  <c r="O33" s="1"/>
  <c r="M98"/>
  <c r="M95" s="1"/>
  <c r="M104" s="1"/>
  <c r="M99"/>
  <c r="M100"/>
  <c r="I70"/>
  <c r="I91" s="1"/>
  <c r="J70"/>
  <c r="J91" s="1"/>
  <c r="K70"/>
  <c r="K91" s="1"/>
  <c r="L70"/>
  <c r="L91" s="1"/>
  <c r="I71"/>
  <c r="I92" s="1"/>
  <c r="J71"/>
  <c r="J92" s="1"/>
  <c r="K71"/>
  <c r="K92" s="1"/>
  <c r="L71"/>
  <c r="L92" s="1"/>
  <c r="M78"/>
  <c r="M75"/>
  <c r="M66"/>
  <c r="M63"/>
  <c r="M60"/>
  <c r="M43"/>
  <c r="M29"/>
  <c r="M26"/>
  <c r="M23"/>
  <c r="J75"/>
  <c r="H23"/>
  <c r="K100"/>
  <c r="K99"/>
  <c r="K96" s="1"/>
  <c r="K105" s="1"/>
  <c r="K98"/>
  <c r="J100"/>
  <c r="J99"/>
  <c r="J96" s="1"/>
  <c r="J105" s="1"/>
  <c r="J98"/>
  <c r="J95" s="1"/>
  <c r="I100"/>
  <c r="I99"/>
  <c r="I96" s="1"/>
  <c r="I105" s="1"/>
  <c r="I98"/>
  <c r="I95" s="1"/>
  <c r="K78"/>
  <c r="K75"/>
  <c r="K66"/>
  <c r="K63"/>
  <c r="K60"/>
  <c r="J78"/>
  <c r="J66"/>
  <c r="J63"/>
  <c r="J60"/>
  <c r="I78"/>
  <c r="I75"/>
  <c r="I66"/>
  <c r="I63"/>
  <c r="K46"/>
  <c r="K43"/>
  <c r="K42"/>
  <c r="K39" s="1"/>
  <c r="K41"/>
  <c r="K38" s="1"/>
  <c r="K50" s="1"/>
  <c r="K49" s="1"/>
  <c r="J46"/>
  <c r="J43"/>
  <c r="J42"/>
  <c r="J39" s="1"/>
  <c r="J41"/>
  <c r="J38" s="1"/>
  <c r="I46"/>
  <c r="I43"/>
  <c r="I42"/>
  <c r="I39" s="1"/>
  <c r="I41"/>
  <c r="I38" s="1"/>
  <c r="I50" s="1"/>
  <c r="I49" s="1"/>
  <c r="K29"/>
  <c r="K26"/>
  <c r="K23"/>
  <c r="K22"/>
  <c r="K19" s="1"/>
  <c r="K34" s="1"/>
  <c r="K21"/>
  <c r="K18" s="1"/>
  <c r="K33" s="1"/>
  <c r="J29"/>
  <c r="J26"/>
  <c r="J23"/>
  <c r="J22"/>
  <c r="J19" s="1"/>
  <c r="J34" s="1"/>
  <c r="J21"/>
  <c r="J18" s="1"/>
  <c r="J33" s="1"/>
  <c r="I29"/>
  <c r="I26"/>
  <c r="I23"/>
  <c r="I22"/>
  <c r="I19" s="1"/>
  <c r="I34" s="1"/>
  <c r="I21"/>
  <c r="I18" s="1"/>
  <c r="I33" s="1"/>
  <c r="H42"/>
  <c r="L42"/>
  <c r="L39" s="1"/>
  <c r="H41"/>
  <c r="H38" s="1"/>
  <c r="H50" s="1"/>
  <c r="H49" s="1"/>
  <c r="L41"/>
  <c r="L38" s="1"/>
  <c r="L50" s="1"/>
  <c r="L49" s="1"/>
  <c r="H99"/>
  <c r="H96" s="1"/>
  <c r="L99"/>
  <c r="L96" s="1"/>
  <c r="L105" s="1"/>
  <c r="H98"/>
  <c r="H95" s="1"/>
  <c r="H104" s="1"/>
  <c r="L98"/>
  <c r="L95" s="1"/>
  <c r="L104" s="1"/>
  <c r="H60"/>
  <c r="L60"/>
  <c r="L29"/>
  <c r="L26"/>
  <c r="L23"/>
  <c r="H29"/>
  <c r="H26"/>
  <c r="H100"/>
  <c r="L100"/>
  <c r="H75"/>
  <c r="L75"/>
  <c r="H78"/>
  <c r="L78"/>
  <c r="H87"/>
  <c r="H66"/>
  <c r="L66"/>
  <c r="H63"/>
  <c r="L63"/>
  <c r="H43"/>
  <c r="L43"/>
  <c r="H46"/>
  <c r="L46"/>
  <c r="H22"/>
  <c r="H19" s="1"/>
  <c r="L22"/>
  <c r="L19" s="1"/>
  <c r="L34" s="1"/>
  <c r="H21"/>
  <c r="H18" s="1"/>
  <c r="L21"/>
  <c r="L18" s="1"/>
  <c r="L33" s="1"/>
  <c r="L90" l="1"/>
  <c r="I72"/>
  <c r="M72"/>
  <c r="K90"/>
  <c r="I90"/>
  <c r="M90"/>
  <c r="O90"/>
  <c r="H72"/>
  <c r="L72"/>
  <c r="L69" s="1"/>
  <c r="K72"/>
  <c r="G72" s="1"/>
  <c r="J72"/>
  <c r="J90"/>
  <c r="N90"/>
  <c r="G91"/>
  <c r="O72"/>
  <c r="O57"/>
  <c r="H57"/>
  <c r="N69"/>
  <c r="J57"/>
  <c r="L57"/>
  <c r="M57"/>
  <c r="M69"/>
  <c r="G29"/>
  <c r="I57"/>
  <c r="M20"/>
  <c r="M17" s="1"/>
  <c r="M32" s="1"/>
  <c r="O69"/>
  <c r="G86"/>
  <c r="K57"/>
  <c r="M40"/>
  <c r="N57"/>
  <c r="P108"/>
  <c r="H33"/>
  <c r="H108" s="1"/>
  <c r="H105"/>
  <c r="H39"/>
  <c r="G39" s="1"/>
  <c r="G42"/>
  <c r="G26"/>
  <c r="G99"/>
  <c r="G22"/>
  <c r="G43"/>
  <c r="G63"/>
  <c r="G98"/>
  <c r="G100"/>
  <c r="H71"/>
  <c r="H92" s="1"/>
  <c r="H34"/>
  <c r="G34" s="1"/>
  <c r="G19"/>
  <c r="G66"/>
  <c r="N95"/>
  <c r="G87"/>
  <c r="G85"/>
  <c r="G78"/>
  <c r="G70"/>
  <c r="G75"/>
  <c r="P109"/>
  <c r="O108"/>
  <c r="G60"/>
  <c r="G46"/>
  <c r="N38"/>
  <c r="G41"/>
  <c r="P37"/>
  <c r="P49"/>
  <c r="G23"/>
  <c r="G18"/>
  <c r="G21"/>
  <c r="O109"/>
  <c r="M96"/>
  <c r="G96" s="1"/>
  <c r="I69"/>
  <c r="N109"/>
  <c r="N97"/>
  <c r="O97"/>
  <c r="O94" s="1"/>
  <c r="O103" s="1"/>
  <c r="N40"/>
  <c r="N37" s="1"/>
  <c r="O40"/>
  <c r="O37" s="1"/>
  <c r="O20"/>
  <c r="O17" s="1"/>
  <c r="O32" s="1"/>
  <c r="N20"/>
  <c r="N17" s="1"/>
  <c r="H69"/>
  <c r="J69"/>
  <c r="M97"/>
  <c r="M94" s="1"/>
  <c r="J37"/>
  <c r="K109"/>
  <c r="L97"/>
  <c r="K97"/>
  <c r="I97"/>
  <c r="K95"/>
  <c r="K40"/>
  <c r="H97"/>
  <c r="L94"/>
  <c r="L103" s="1"/>
  <c r="I40"/>
  <c r="I37" s="1"/>
  <c r="J40"/>
  <c r="J104"/>
  <c r="J94"/>
  <c r="J103" s="1"/>
  <c r="J97"/>
  <c r="I104"/>
  <c r="I94"/>
  <c r="I103" s="1"/>
  <c r="I20"/>
  <c r="I17" s="1"/>
  <c r="I32" s="1"/>
  <c r="K20"/>
  <c r="J20"/>
  <c r="J17" s="1"/>
  <c r="J32" s="1"/>
  <c r="H94"/>
  <c r="H103" s="1"/>
  <c r="H20"/>
  <c r="L40"/>
  <c r="L37" s="1"/>
  <c r="H40"/>
  <c r="L20"/>
  <c r="L17" s="1"/>
  <c r="L32" s="1"/>
  <c r="L108"/>
  <c r="G92" l="1"/>
  <c r="H90"/>
  <c r="G90" s="1"/>
  <c r="P107"/>
  <c r="G57"/>
  <c r="L107"/>
  <c r="G71"/>
  <c r="I107"/>
  <c r="N94"/>
  <c r="G97"/>
  <c r="N104"/>
  <c r="G95"/>
  <c r="G40"/>
  <c r="N50"/>
  <c r="G38"/>
  <c r="N32"/>
  <c r="G20"/>
  <c r="N33"/>
  <c r="M105"/>
  <c r="G105" s="1"/>
  <c r="O107"/>
  <c r="M103"/>
  <c r="H17"/>
  <c r="M37"/>
  <c r="K37"/>
  <c r="K69"/>
  <c r="G69" s="1"/>
  <c r="G55"/>
  <c r="K17"/>
  <c r="K104"/>
  <c r="J50"/>
  <c r="K94"/>
  <c r="J109"/>
  <c r="I109"/>
  <c r="I108"/>
  <c r="H37"/>
  <c r="M107" l="1"/>
  <c r="G37"/>
  <c r="G104"/>
  <c r="G17"/>
  <c r="N103"/>
  <c r="G94"/>
  <c r="N49"/>
  <c r="G50"/>
  <c r="N108"/>
  <c r="G33"/>
  <c r="H32"/>
  <c r="J49"/>
  <c r="L109"/>
  <c r="K32"/>
  <c r="K103"/>
  <c r="J108"/>
  <c r="G56" l="1"/>
  <c r="G32"/>
  <c r="G49"/>
  <c r="G103"/>
  <c r="N107"/>
  <c r="J107"/>
  <c r="H107"/>
  <c r="M109"/>
  <c r="M108"/>
  <c r="K107"/>
  <c r="K108"/>
  <c r="G107" l="1"/>
  <c r="G108"/>
  <c r="H109"/>
  <c r="G109" s="1"/>
</calcChain>
</file>

<file path=xl/sharedStrings.xml><?xml version="1.0" encoding="utf-8"?>
<sst xmlns="http://schemas.openxmlformats.org/spreadsheetml/2006/main" count="446" uniqueCount="96">
  <si>
    <t>СТРУКТУРА</t>
  </si>
  <si>
    <t>Наименование показателя</t>
  </si>
  <si>
    <t>Срок реализации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</si>
  <si>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</si>
  <si>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</si>
  <si>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>Источник</t>
  </si>
  <si>
    <t>Объем (рублей)</t>
  </si>
  <si>
    <t>Наименование</t>
  </si>
  <si>
    <t>Единица измерения</t>
  </si>
  <si>
    <t>Значение</t>
  </si>
  <si>
    <t>Всего</t>
  </si>
  <si>
    <t>в том числе по годам реализации муниципальной программы</t>
  </si>
  <si>
    <t>Цель муниципальной программы</t>
  </si>
  <si>
    <t>Х</t>
  </si>
  <si>
    <t xml:space="preserve">Задача 1 муниципальной программы </t>
  </si>
  <si>
    <t>Всего, из них расходы за счет: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</si>
  <si>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</si>
  <si>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</si>
  <si>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ВСЕГО по муниципальной программе</t>
  </si>
  <si>
    <t>№ п/п</t>
  </si>
  <si>
    <t>%</t>
  </si>
  <si>
    <t>х</t>
  </si>
  <si>
    <t>Создание условий для повышения благосостояния и уровня жизни населения</t>
  </si>
  <si>
    <t>чел</t>
  </si>
  <si>
    <t>ед.</t>
  </si>
  <si>
    <t xml:space="preserve">Задача 2 муниципальной программы </t>
  </si>
  <si>
    <t>Повышение благосостояния жителей Воронцовского сельского поселения, обеспечение комплексности решения проблем социального и культурного развития за счет устойчивого развития территорий</t>
  </si>
  <si>
    <t>Содействие занятости населения на территории Воронцовского сельского поселения.</t>
  </si>
  <si>
    <t>Администрация Воронцовского сельского поселения</t>
  </si>
  <si>
    <t>Соисполнитель, исполнитель основного мероприятия, исполнитель ведомственной целевой программы, исполнитель мероприятия</t>
  </si>
  <si>
    <t>Задача 1 подпрограммы 2 муниципальной программы:</t>
  </si>
  <si>
    <t>Повышение безопасности населения и защищенности сельской инфраструктуры от угроз природного и техногенного характера</t>
  </si>
  <si>
    <t>Основное мероприятие:</t>
  </si>
  <si>
    <t>Мероприятие 1:</t>
  </si>
  <si>
    <t>Мероприятие 2:</t>
  </si>
  <si>
    <t>Мероприятие 3:</t>
  </si>
  <si>
    <t xml:space="preserve">Задача 3 муниципальной программы </t>
  </si>
  <si>
    <t>Развитие массового спорта</t>
  </si>
  <si>
    <t>Проведение массовых спортивно-оздоровительных мероприятий, спортивно-культурных праздников</t>
  </si>
  <si>
    <t>Укрепление материально-технической базы учреждений в сфере физической культуры и спорта</t>
  </si>
  <si>
    <t>Задача 2 подпрограммы 3 муниципальной программы:</t>
  </si>
  <si>
    <t>Формирование потребности у молодежи в здоровом образе жизни, поддержка интеллектуального и духовного развития молодежи</t>
  </si>
  <si>
    <t>Развитие молодежной политики</t>
  </si>
  <si>
    <t>Организация оздоровления, отдыха несовершеннолетних и молодежи</t>
  </si>
  <si>
    <t>Мероприятия по гражданско-патриотическому воспитанию молодежи</t>
  </si>
  <si>
    <t>Уровень обеспечения пожарной безопасности населенных пунктов</t>
  </si>
  <si>
    <t>к муниципальной программе Воронцовского сельского поселения</t>
  </si>
  <si>
    <t>Количество организованных мероприятий</t>
  </si>
  <si>
    <t>Удельный вес численности молодых людей в возрасте от 14 до 30 лет, участвующих в деятельности молодежных общественных организаций и объединений, в общей численности молодежи в возрасте от 14 до 30 лет</t>
  </si>
  <si>
    <t>Удельный вес численности молодых людей, участвующих в мероприятиях по гражданско-патриотическому воспитанию молодежи, пропаганде ценностей семьи, здорового образа жизни, в общей численности молодежи</t>
  </si>
  <si>
    <t>Увеличение обеспеченности спортивным инвентарем</t>
  </si>
  <si>
    <t>Увеличение доли жителей Воронцовского сельского поселения систематически занимающихся физической культурой и спортом, в общей численности населения</t>
  </si>
  <si>
    <t>Мероприятие 2   Участие в оганизации и финансировании временного трудоустройства безработных граждан, испытывающих трудности в поисках работы</t>
  </si>
  <si>
    <r>
      <t>Мероприятие 1  Участие в организации и финансировании оплачиваемых общественных работ Воронцовского сельского поселения</t>
    </r>
    <r>
      <rPr>
        <b/>
        <sz val="14"/>
        <color indexed="8"/>
        <rFont val="Times New Roman"/>
        <family val="1"/>
        <charset val="204"/>
      </rPr>
      <t xml:space="preserve"> </t>
    </r>
  </si>
  <si>
    <t xml:space="preserve">Мероприятие 3   Участие в организации финансировании временного трудоустройства несовершеннолетних граждан в возрасте от 14 до 18 лет в свободное от учебы время Воронцовского сельского поселения  </t>
  </si>
  <si>
    <t>Укрепление материально-технической базы учреждений и организаций поселения</t>
  </si>
  <si>
    <t>"Развитие социально-культурной сферы Воронцовского сельского поселения Полтавского муниципального района Омской области"</t>
  </si>
  <si>
    <t xml:space="preserve">Создание условий, обеспечивающих удовлетворение потребностей населения в качественных услугах в сфере культуры, молодежной политики, физической культуры и спорта </t>
  </si>
  <si>
    <t xml:space="preserve">с 2018 </t>
  </si>
  <si>
    <r>
      <t xml:space="preserve">Основное мероприятие  </t>
    </r>
    <r>
      <rPr>
        <b/>
        <sz val="14"/>
        <color indexed="8"/>
        <rFont val="Times New Roman"/>
        <family val="1"/>
        <charset val="204"/>
      </rPr>
      <t>Реализация мер по трудоустройству граждан</t>
    </r>
  </si>
  <si>
    <t xml:space="preserve">Итого по подпрограмме 1 "Содействие занятости населения Воронцовского сельского поселения" муниципальной программы </t>
  </si>
  <si>
    <t>Основное мероприятие  Предоставление мер социальной поддержки отдельным категориям граждан</t>
  </si>
  <si>
    <t>Задача  подпрограммы 4 муниципальной программы   Исполнение обязательств поселения по оказанию мер социальной поддержки отдельным категориям граждан, установленных федеральным и областным законодательством.</t>
  </si>
  <si>
    <t xml:space="preserve">Мероприятие 1  Выплата муниципальной пенсии за выслугу лет, служащим замещавшим муниципальные должности и должности муниципальной службы в Воронцовском сельском поселении. </t>
  </si>
  <si>
    <t>Основное мероприятие 1:</t>
  </si>
  <si>
    <t>Предупреждение и защита населения поселения от чрезвычайных ситуаций</t>
  </si>
  <si>
    <t xml:space="preserve">Уровень защиты населения и территории поселения от ЧС </t>
  </si>
  <si>
    <t>количество трудоустроенных граждан</t>
  </si>
  <si>
    <t>человек</t>
  </si>
  <si>
    <t>количество временных трудоустроенных несовершеннолетних граждан</t>
  </si>
  <si>
    <t xml:space="preserve">Приложение </t>
  </si>
  <si>
    <t>Проведение мероприятий в области культуры</t>
  </si>
  <si>
    <t>по 2025</t>
  </si>
  <si>
    <t>Содержание, ремонт спортивных объектов</t>
  </si>
  <si>
    <t>Количество отремонтированных объектов</t>
  </si>
  <si>
    <r>
      <t xml:space="preserve">Задача  подпрограммы 1 муниципальной программы   </t>
    </r>
    <r>
      <rPr>
        <b/>
        <sz val="14"/>
        <color indexed="8"/>
        <rFont val="Times New Roman"/>
        <family val="1"/>
        <charset val="204"/>
      </rPr>
      <t>Стабилизация ситуации на рынке труда Воронцовского сельского поселения за счет создания временных рабочих мест.</t>
    </r>
  </si>
  <si>
    <t xml:space="preserve">Цель подпрограммы 1. "Содействие занятости населения Воронцовского сельского поселения" </t>
  </si>
  <si>
    <t>Создание условий для развития отрасли культуры в Воронцовском сельском поселении</t>
  </si>
  <si>
    <r>
      <t xml:space="preserve">Задача 1  подпрограммы 3 муниципальной программы   </t>
    </r>
    <r>
      <rPr>
        <b/>
        <sz val="14"/>
        <color indexed="8"/>
        <rFont val="Times New Roman"/>
        <family val="1"/>
        <charset val="204"/>
      </rPr>
      <t>Организация и проведение физкультурно-оздоровительных мероприятий и мероприятий для детей и молодежи, информирование населения по вопросам противодействия терроризму и экстремизму</t>
    </r>
  </si>
  <si>
    <t>Мероприятия, направленные на обеспечение  пожарной безопасности</t>
  </si>
  <si>
    <t xml:space="preserve">муниципальной программы Воронцовского сельского поселения Полтавского  муниципального района Омской области </t>
  </si>
  <si>
    <t xml:space="preserve">«Развитие социально-культурной сферы Воронцовского сельского поселения Полтавского муниципального района Омской области» </t>
  </si>
  <si>
    <t xml:space="preserve">Цель подпрограммы 2. "Обеспечение пожарной безопасности  и защиты населения, территорий поселения от чрезвычайных  ситуаций    природного и техногенного характера" </t>
  </si>
  <si>
    <t xml:space="preserve">Итого по подпрограмме 2  "Обеспечение пожарной безопасности  и защиты населения, территорий поселения от чрезвычайных  ситуаций    природного и техногенного характера" </t>
  </si>
  <si>
    <t>Задача 3 подпрограммы 3 муниципальной программы:</t>
  </si>
  <si>
    <t>Итого по подпрограмме 3  "Развитие культуры , физической культуры и спорта,молодежной политики на территории Воронцовского сельского поселения"</t>
  </si>
  <si>
    <t xml:space="preserve">Итого по подпрограмме 4 «Социальная политика Воронцовского сельского поселения» </t>
  </si>
  <si>
    <t>Обеспечение защиты прав граждан, повышение благосостояния граждан</t>
  </si>
  <si>
    <t>Реализация мероприятий, направленных на соблюдение правил пожарной безопасности  и защиты от ЧС населения</t>
  </si>
  <si>
    <t xml:space="preserve">Удовлетворение потребностей населения в качественных и доступных услугах в области культуры,  молодежной политики, физической культуры и спорта </t>
  </si>
  <si>
    <t xml:space="preserve">Цель подпрограммы 4.«Социальная политика Воронцовского сельского поселения"  </t>
  </si>
  <si>
    <t>Создание условий для улучшения противопожарной защиты объектов, населенных пунктов и обеспечение безопасности людей на территории Воронцовского сельского поселения Полтавского муниципального района</t>
  </si>
  <si>
    <t xml:space="preserve">Цель подпрограммы 3.                                Развитие культуры, физической культуры и спорта,  молодежной политики на территории  Воронцовского сельского поселения" </t>
  </si>
  <si>
    <t>Развитие культуры Воронцовского сельского поселения Полтавского муниципального района</t>
  </si>
  <si>
    <t>по состоянию на 31.10.2024</t>
  </si>
  <si>
    <t>Число муниципальных служащих, получившие доплату к пенсии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</si>
</sst>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u/>
      <sz val="14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7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/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4" fontId="10" fillId="2" borderId="1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top" wrapText="1"/>
    </xf>
    <xf numFmtId="4" fontId="11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0" fontId="7" fillId="2" borderId="0" xfId="0" applyFont="1" applyFill="1" applyAlignment="1">
      <alignment vertical="center"/>
    </xf>
    <xf numFmtId="4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4" fontId="2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vertical="center"/>
    </xf>
    <xf numFmtId="0" fontId="1" fillId="2" borderId="0" xfId="0" applyFont="1" applyFill="1" applyAlignment="1">
      <alignment horizontal="right"/>
    </xf>
    <xf numFmtId="0" fontId="9" fillId="2" borderId="0" xfId="0" applyFont="1" applyFill="1" applyAlignment="1"/>
    <xf numFmtId="4" fontId="10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8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wrapText="1"/>
    </xf>
    <xf numFmtId="4" fontId="9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vertical="center"/>
    </xf>
    <xf numFmtId="4" fontId="9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 indent="1"/>
    </xf>
    <xf numFmtId="0" fontId="9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right" vertical="center"/>
    </xf>
    <xf numFmtId="0" fontId="9" fillId="3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B109"/>
  <sheetViews>
    <sheetView tabSelected="1" view="pageBreakPreview" topLeftCell="A95" zoomScale="40" zoomScaleNormal="77" zoomScaleSheetLayoutView="40" workbookViewId="0">
      <selection activeCell="H20" sqref="H20"/>
    </sheetView>
  </sheetViews>
  <sheetFormatPr defaultColWidth="9.109375" defaultRowHeight="18"/>
  <cols>
    <col min="1" max="1" width="3.6640625" style="8" customWidth="1"/>
    <col min="2" max="2" width="46.44140625" style="8" customWidth="1"/>
    <col min="3" max="3" width="8" style="8" customWidth="1"/>
    <col min="4" max="4" width="8.33203125" style="8" customWidth="1"/>
    <col min="5" max="5" width="20.77734375" style="8" customWidth="1"/>
    <col min="6" max="6" width="44.44140625" style="8" customWidth="1"/>
    <col min="7" max="7" width="21.109375" style="37" customWidth="1"/>
    <col min="8" max="12" width="16.6640625" style="13" customWidth="1"/>
    <col min="13" max="13" width="16.6640625" style="34" customWidth="1"/>
    <col min="14" max="14" width="16.6640625" style="79" customWidth="1"/>
    <col min="15" max="16" width="16.6640625" style="34" customWidth="1"/>
    <col min="17" max="17" width="30.6640625" style="8" customWidth="1"/>
    <col min="18" max="19" width="12.44140625" style="8" customWidth="1"/>
    <col min="20" max="24" width="12.44140625" style="3" customWidth="1"/>
    <col min="25" max="25" width="12.44140625" style="8" customWidth="1"/>
    <col min="26" max="26" width="12.44140625" style="3" customWidth="1"/>
    <col min="27" max="28" width="12.44140625" style="8" customWidth="1"/>
    <col min="29" max="32" width="9.109375" style="8"/>
    <col min="33" max="33" width="8.6640625" style="8" customWidth="1"/>
    <col min="34" max="16384" width="9.109375" style="8"/>
  </cols>
  <sheetData>
    <row r="1" spans="1:28" ht="22.5" customHeight="1">
      <c r="A1" s="30"/>
      <c r="B1" s="30"/>
      <c r="C1" s="30"/>
      <c r="D1" s="30"/>
      <c r="E1" s="30"/>
      <c r="F1" s="30"/>
      <c r="G1" s="31"/>
      <c r="H1" s="12"/>
      <c r="I1" s="12"/>
      <c r="J1" s="12"/>
      <c r="K1" s="12"/>
      <c r="L1" s="12"/>
      <c r="M1" s="32"/>
      <c r="N1" s="78"/>
      <c r="O1" s="32"/>
      <c r="P1" s="32"/>
      <c r="Q1" s="33" t="s">
        <v>70</v>
      </c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</row>
    <row r="2" spans="1:28" ht="21" customHeight="1">
      <c r="A2" s="30"/>
      <c r="B2" s="30"/>
      <c r="C2" s="30"/>
      <c r="D2" s="30"/>
      <c r="E2" s="30"/>
      <c r="F2" s="30"/>
      <c r="G2" s="31"/>
      <c r="H2" s="12"/>
      <c r="I2" s="12"/>
      <c r="J2" s="12"/>
      <c r="K2" s="12"/>
      <c r="Q2" s="35" t="s">
        <v>46</v>
      </c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</row>
    <row r="3" spans="1:28" ht="20.399999999999999" customHeight="1">
      <c r="A3" s="30"/>
      <c r="B3" s="36"/>
      <c r="C3" s="36"/>
      <c r="D3" s="36"/>
      <c r="E3" s="36"/>
      <c r="F3" s="36"/>
      <c r="Q3" s="38" t="s">
        <v>56</v>
      </c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</row>
    <row r="4" spans="1:28">
      <c r="A4" s="39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</row>
    <row r="5" spans="1:28">
      <c r="A5" s="39" t="s">
        <v>80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</row>
    <row r="6" spans="1:28" ht="21" customHeight="1">
      <c r="A6" s="40" t="s">
        <v>81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</row>
    <row r="7" spans="1:28" ht="4.5" customHeight="1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</row>
    <row r="8" spans="1:28" ht="18.600000000000001" customHeight="1">
      <c r="A8" s="42"/>
      <c r="X8" s="43" t="s">
        <v>94</v>
      </c>
      <c r="Y8" s="43"/>
      <c r="Z8" s="43"/>
      <c r="AA8" s="43"/>
      <c r="AB8" s="43"/>
    </row>
    <row r="9" spans="1:28" ht="38.25" customHeight="1">
      <c r="A9" s="44" t="s">
        <v>19</v>
      </c>
      <c r="B9" s="44" t="s">
        <v>1</v>
      </c>
      <c r="C9" s="44" t="s">
        <v>2</v>
      </c>
      <c r="D9" s="44"/>
      <c r="E9" s="44" t="s">
        <v>29</v>
      </c>
      <c r="F9" s="45" t="s">
        <v>3</v>
      </c>
      <c r="G9" s="46"/>
      <c r="H9" s="46"/>
      <c r="I9" s="46"/>
      <c r="J9" s="46"/>
      <c r="K9" s="46"/>
      <c r="L9" s="46"/>
      <c r="M9" s="46"/>
      <c r="N9" s="46"/>
      <c r="O9" s="46"/>
      <c r="P9" s="47"/>
      <c r="Q9" s="44" t="s">
        <v>4</v>
      </c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</row>
    <row r="10" spans="1:28" ht="16.5" customHeight="1">
      <c r="A10" s="44"/>
      <c r="B10" s="44"/>
      <c r="C10" s="44"/>
      <c r="D10" s="44"/>
      <c r="E10" s="44"/>
      <c r="F10" s="44" t="s">
        <v>5</v>
      </c>
      <c r="G10" s="45" t="s">
        <v>6</v>
      </c>
      <c r="H10" s="46"/>
      <c r="I10" s="46"/>
      <c r="J10" s="46"/>
      <c r="K10" s="46"/>
      <c r="L10" s="46"/>
      <c r="M10" s="46"/>
      <c r="N10" s="46"/>
      <c r="O10" s="46"/>
      <c r="P10" s="47"/>
      <c r="Q10" s="44" t="s">
        <v>7</v>
      </c>
      <c r="R10" s="44" t="s">
        <v>8</v>
      </c>
      <c r="S10" s="44" t="s">
        <v>9</v>
      </c>
      <c r="T10" s="44"/>
      <c r="U10" s="44"/>
      <c r="V10" s="44"/>
      <c r="W10" s="44"/>
      <c r="X10" s="44"/>
      <c r="Y10" s="44"/>
      <c r="Z10" s="44"/>
      <c r="AA10" s="44"/>
      <c r="AB10" s="44"/>
    </row>
    <row r="11" spans="1:28" ht="36" customHeight="1">
      <c r="A11" s="44"/>
      <c r="B11" s="44"/>
      <c r="C11" s="44" t="s">
        <v>58</v>
      </c>
      <c r="D11" s="44" t="s">
        <v>72</v>
      </c>
      <c r="E11" s="44"/>
      <c r="F11" s="44"/>
      <c r="G11" s="48" t="s">
        <v>10</v>
      </c>
      <c r="H11" s="45" t="s">
        <v>11</v>
      </c>
      <c r="I11" s="46"/>
      <c r="J11" s="46"/>
      <c r="K11" s="46"/>
      <c r="L11" s="46"/>
      <c r="M11" s="46"/>
      <c r="N11" s="46"/>
      <c r="O11" s="46"/>
      <c r="P11" s="47"/>
      <c r="Q11" s="44"/>
      <c r="R11" s="44"/>
      <c r="S11" s="44" t="s">
        <v>10</v>
      </c>
      <c r="T11" s="44" t="s">
        <v>11</v>
      </c>
      <c r="U11" s="44"/>
      <c r="V11" s="44"/>
      <c r="W11" s="44"/>
      <c r="X11" s="44"/>
      <c r="Y11" s="44"/>
      <c r="Z11" s="44"/>
      <c r="AA11" s="44"/>
      <c r="AB11" s="44"/>
    </row>
    <row r="12" spans="1:28" ht="58.5" customHeight="1">
      <c r="A12" s="44"/>
      <c r="B12" s="44"/>
      <c r="C12" s="44"/>
      <c r="D12" s="44"/>
      <c r="E12" s="44"/>
      <c r="F12" s="44"/>
      <c r="G12" s="48"/>
      <c r="H12" s="15">
        <v>2018</v>
      </c>
      <c r="I12" s="15">
        <v>2019</v>
      </c>
      <c r="J12" s="15">
        <v>2020</v>
      </c>
      <c r="K12" s="15">
        <v>2021</v>
      </c>
      <c r="L12" s="15">
        <v>2022</v>
      </c>
      <c r="M12" s="49">
        <v>2023</v>
      </c>
      <c r="N12" s="80">
        <v>2024</v>
      </c>
      <c r="O12" s="49">
        <v>2025</v>
      </c>
      <c r="P12" s="49">
        <v>2026</v>
      </c>
      <c r="Q12" s="44"/>
      <c r="R12" s="44"/>
      <c r="S12" s="44"/>
      <c r="T12" s="15">
        <v>2018</v>
      </c>
      <c r="U12" s="15">
        <v>2019</v>
      </c>
      <c r="V12" s="15">
        <v>2020</v>
      </c>
      <c r="W12" s="15">
        <v>2021</v>
      </c>
      <c r="X12" s="15">
        <v>2022</v>
      </c>
      <c r="Y12" s="49">
        <v>2023</v>
      </c>
      <c r="Z12" s="15">
        <v>2024</v>
      </c>
      <c r="AA12" s="49">
        <v>2025</v>
      </c>
      <c r="AB12" s="15">
        <v>2026</v>
      </c>
    </row>
    <row r="13" spans="1:28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48">
        <v>7</v>
      </c>
      <c r="H13" s="15">
        <v>8</v>
      </c>
      <c r="I13" s="15">
        <v>9</v>
      </c>
      <c r="J13" s="15">
        <v>10</v>
      </c>
      <c r="K13" s="15">
        <v>11</v>
      </c>
      <c r="L13" s="15">
        <v>12</v>
      </c>
      <c r="M13" s="49">
        <v>13</v>
      </c>
      <c r="N13" s="80">
        <v>14</v>
      </c>
      <c r="O13" s="49">
        <v>15</v>
      </c>
      <c r="P13" s="49">
        <v>16</v>
      </c>
      <c r="Q13" s="17">
        <v>17</v>
      </c>
      <c r="R13" s="17">
        <v>18</v>
      </c>
      <c r="S13" s="1">
        <v>19</v>
      </c>
      <c r="T13" s="1">
        <v>20</v>
      </c>
      <c r="U13" s="1">
        <v>21</v>
      </c>
      <c r="V13" s="1">
        <v>22</v>
      </c>
      <c r="W13" s="1">
        <v>23</v>
      </c>
      <c r="X13" s="17">
        <v>24</v>
      </c>
      <c r="Y13" s="1">
        <v>25</v>
      </c>
      <c r="Z13" s="17">
        <v>26</v>
      </c>
      <c r="AA13" s="17">
        <v>27</v>
      </c>
      <c r="AB13" s="17">
        <v>28</v>
      </c>
    </row>
    <row r="14" spans="1:28" ht="34.5" customHeight="1">
      <c r="A14" s="50" t="s">
        <v>12</v>
      </c>
      <c r="B14" s="50"/>
      <c r="C14" s="51" t="s">
        <v>26</v>
      </c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3"/>
    </row>
    <row r="15" spans="1:28" ht="39.75" customHeight="1">
      <c r="A15" s="54" t="s">
        <v>14</v>
      </c>
      <c r="B15" s="54"/>
      <c r="C15" s="51" t="s">
        <v>87</v>
      </c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3"/>
    </row>
    <row r="16" spans="1:28" ht="65.25" customHeight="1">
      <c r="A16" s="29" t="s">
        <v>76</v>
      </c>
      <c r="B16" s="29"/>
      <c r="C16" s="55"/>
      <c r="D16" s="55"/>
      <c r="E16" s="55"/>
      <c r="F16" s="51" t="s">
        <v>27</v>
      </c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3"/>
    </row>
    <row r="17" spans="1:28" ht="21" customHeight="1">
      <c r="A17" s="29"/>
      <c r="B17" s="54" t="s">
        <v>75</v>
      </c>
      <c r="C17" s="29">
        <v>2018</v>
      </c>
      <c r="D17" s="29">
        <v>2026</v>
      </c>
      <c r="E17" s="29" t="s">
        <v>28</v>
      </c>
      <c r="F17" s="6" t="s">
        <v>15</v>
      </c>
      <c r="G17" s="9">
        <f>H17+I17+J17+K17+L17+M17+N17+O17+P17</f>
        <v>1326584.05</v>
      </c>
      <c r="H17" s="4">
        <f t="shared" ref="H17:O17" si="0">SUM(H20)</f>
        <v>171015.6</v>
      </c>
      <c r="I17" s="4">
        <f t="shared" ref="I17:K17" si="1">SUM(I20)</f>
        <v>192429.45</v>
      </c>
      <c r="J17" s="4">
        <f t="shared" si="1"/>
        <v>213512.73</v>
      </c>
      <c r="K17" s="4">
        <f t="shared" si="1"/>
        <v>240101.18</v>
      </c>
      <c r="L17" s="4">
        <f t="shared" si="0"/>
        <v>314972.12</v>
      </c>
      <c r="M17" s="56">
        <f>SUM(M20)</f>
        <v>51612.81</v>
      </c>
      <c r="N17" s="81">
        <f t="shared" si="0"/>
        <v>67424.160000000003</v>
      </c>
      <c r="O17" s="56">
        <f t="shared" si="0"/>
        <v>37758</v>
      </c>
      <c r="P17" s="56">
        <f t="shared" ref="P17" si="2">SUM(P20)</f>
        <v>37758</v>
      </c>
      <c r="Q17" s="44" t="s">
        <v>13</v>
      </c>
      <c r="R17" s="44" t="s">
        <v>13</v>
      </c>
      <c r="S17" s="44" t="s">
        <v>13</v>
      </c>
      <c r="T17" s="22" t="s">
        <v>13</v>
      </c>
      <c r="U17" s="22" t="s">
        <v>13</v>
      </c>
      <c r="V17" s="22" t="s">
        <v>13</v>
      </c>
      <c r="W17" s="22" t="s">
        <v>13</v>
      </c>
      <c r="X17" s="22" t="s">
        <v>13</v>
      </c>
      <c r="Y17" s="44" t="s">
        <v>13</v>
      </c>
      <c r="Z17" s="22" t="s">
        <v>13</v>
      </c>
      <c r="AA17" s="44" t="s">
        <v>13</v>
      </c>
      <c r="AB17" s="44" t="s">
        <v>13</v>
      </c>
    </row>
    <row r="18" spans="1:28" ht="72" customHeight="1">
      <c r="A18" s="29"/>
      <c r="B18" s="54"/>
      <c r="C18" s="29"/>
      <c r="D18" s="29"/>
      <c r="E18" s="29"/>
      <c r="F18" s="6" t="s">
        <v>16</v>
      </c>
      <c r="G18" s="9">
        <f>H18+I18+J18+K18+L18+M18+N18+O18+P18</f>
        <v>765746.9</v>
      </c>
      <c r="H18" s="4">
        <f t="shared" ref="H18:O18" si="3">SUM(H21)</f>
        <v>78979.03</v>
      </c>
      <c r="I18" s="4">
        <f t="shared" ref="I18:K18" si="4">SUM(I21)</f>
        <v>62575.11</v>
      </c>
      <c r="J18" s="4">
        <f t="shared" si="4"/>
        <v>136812.73000000001</v>
      </c>
      <c r="K18" s="4">
        <f t="shared" si="4"/>
        <v>120242.64</v>
      </c>
      <c r="L18" s="4">
        <f t="shared" si="3"/>
        <v>211154.41999999998</v>
      </c>
      <c r="M18" s="56">
        <f>SUM(M21)</f>
        <v>39022.81</v>
      </c>
      <c r="N18" s="81">
        <f t="shared" si="3"/>
        <v>41444.160000000003</v>
      </c>
      <c r="O18" s="56">
        <f t="shared" si="3"/>
        <v>37758</v>
      </c>
      <c r="P18" s="56">
        <f t="shared" ref="P18" si="5">SUM(P21)</f>
        <v>37758</v>
      </c>
      <c r="Q18" s="44"/>
      <c r="R18" s="44"/>
      <c r="S18" s="44"/>
      <c r="T18" s="22"/>
      <c r="U18" s="22"/>
      <c r="V18" s="22"/>
      <c r="W18" s="22"/>
      <c r="X18" s="22"/>
      <c r="Y18" s="44"/>
      <c r="Z18" s="22"/>
      <c r="AA18" s="44"/>
      <c r="AB18" s="44"/>
    </row>
    <row r="19" spans="1:28" ht="81.75" customHeight="1">
      <c r="A19" s="29"/>
      <c r="B19" s="54"/>
      <c r="C19" s="29"/>
      <c r="D19" s="29"/>
      <c r="E19" s="29"/>
      <c r="F19" s="6" t="s">
        <v>17</v>
      </c>
      <c r="G19" s="9">
        <f>H19+I19+J19+K19+L19+M19+N19+O19+P19</f>
        <v>560837.15</v>
      </c>
      <c r="H19" s="4">
        <f t="shared" ref="H19:O19" si="6">SUM(H22)</f>
        <v>92036.57</v>
      </c>
      <c r="I19" s="4">
        <f t="shared" ref="I19:K19" si="7">SUM(I22)</f>
        <v>129854.34</v>
      </c>
      <c r="J19" s="4">
        <f t="shared" si="7"/>
        <v>76700</v>
      </c>
      <c r="K19" s="4">
        <f t="shared" si="7"/>
        <v>119858.54</v>
      </c>
      <c r="L19" s="4">
        <f t="shared" si="6"/>
        <v>103817.7</v>
      </c>
      <c r="M19" s="56">
        <f>SUM(M22)</f>
        <v>12590</v>
      </c>
      <c r="N19" s="81">
        <f t="shared" si="6"/>
        <v>25980</v>
      </c>
      <c r="O19" s="56">
        <f t="shared" si="6"/>
        <v>0</v>
      </c>
      <c r="P19" s="56">
        <f t="shared" ref="P19" si="8">SUM(P22)</f>
        <v>0</v>
      </c>
      <c r="Q19" s="44"/>
      <c r="R19" s="44"/>
      <c r="S19" s="44"/>
      <c r="T19" s="22"/>
      <c r="U19" s="22"/>
      <c r="V19" s="22"/>
      <c r="W19" s="22"/>
      <c r="X19" s="22"/>
      <c r="Y19" s="44"/>
      <c r="Z19" s="22"/>
      <c r="AA19" s="44"/>
      <c r="AB19" s="44"/>
    </row>
    <row r="20" spans="1:28" ht="20.25" customHeight="1">
      <c r="A20" s="29"/>
      <c r="B20" s="54" t="s">
        <v>59</v>
      </c>
      <c r="C20" s="29">
        <v>2018</v>
      </c>
      <c r="D20" s="29">
        <v>2026</v>
      </c>
      <c r="E20" s="29" t="s">
        <v>28</v>
      </c>
      <c r="F20" s="6" t="s">
        <v>15</v>
      </c>
      <c r="G20" s="9">
        <f t="shared" ref="G20:G34" si="9">H20+I20+J20+K20+L20+M20+N20+O20+P20</f>
        <v>1326584.05</v>
      </c>
      <c r="H20" s="4">
        <f t="shared" ref="H20:O20" si="10">SUM(H23+H26+H29)</f>
        <v>171015.6</v>
      </c>
      <c r="I20" s="4">
        <f t="shared" ref="I20:K20" si="11">SUM(I23+I26+I29)</f>
        <v>192429.45</v>
      </c>
      <c r="J20" s="4">
        <f t="shared" si="11"/>
        <v>213512.73</v>
      </c>
      <c r="K20" s="4">
        <f t="shared" si="11"/>
        <v>240101.18</v>
      </c>
      <c r="L20" s="4">
        <f t="shared" si="10"/>
        <v>314972.12</v>
      </c>
      <c r="M20" s="56">
        <f>SUM(M23+M26+M29)</f>
        <v>51612.81</v>
      </c>
      <c r="N20" s="81">
        <f t="shared" si="10"/>
        <v>67424.160000000003</v>
      </c>
      <c r="O20" s="56">
        <f t="shared" si="10"/>
        <v>37758</v>
      </c>
      <c r="P20" s="56">
        <f t="shared" ref="P20" si="12">SUM(P23+P26+P29)</f>
        <v>37758</v>
      </c>
      <c r="Q20" s="44" t="s">
        <v>13</v>
      </c>
      <c r="R20" s="44" t="s">
        <v>13</v>
      </c>
      <c r="S20" s="44" t="s">
        <v>13</v>
      </c>
      <c r="T20" s="22" t="s">
        <v>13</v>
      </c>
      <c r="U20" s="22" t="s">
        <v>13</v>
      </c>
      <c r="V20" s="22" t="s">
        <v>13</v>
      </c>
      <c r="W20" s="22" t="s">
        <v>13</v>
      </c>
      <c r="X20" s="22" t="s">
        <v>13</v>
      </c>
      <c r="Y20" s="44" t="s">
        <v>13</v>
      </c>
      <c r="Z20" s="22" t="s">
        <v>13</v>
      </c>
      <c r="AA20" s="44" t="s">
        <v>13</v>
      </c>
      <c r="AB20" s="44" t="s">
        <v>13</v>
      </c>
    </row>
    <row r="21" spans="1:28" ht="66" customHeight="1">
      <c r="A21" s="29"/>
      <c r="B21" s="54"/>
      <c r="C21" s="29"/>
      <c r="D21" s="29"/>
      <c r="E21" s="29"/>
      <c r="F21" s="6" t="s">
        <v>16</v>
      </c>
      <c r="G21" s="9">
        <f t="shared" si="9"/>
        <v>765746.9</v>
      </c>
      <c r="H21" s="4">
        <f t="shared" ref="H21:O21" si="13">SUM(H24+H27+H30)</f>
        <v>78979.03</v>
      </c>
      <c r="I21" s="4">
        <f t="shared" ref="I21:K21" si="14">SUM(I24+I27+I30)</f>
        <v>62575.11</v>
      </c>
      <c r="J21" s="4">
        <f t="shared" si="14"/>
        <v>136812.73000000001</v>
      </c>
      <c r="K21" s="4">
        <f t="shared" si="14"/>
        <v>120242.64</v>
      </c>
      <c r="L21" s="4">
        <f t="shared" si="13"/>
        <v>211154.41999999998</v>
      </c>
      <c r="M21" s="56">
        <f>SUM(M24+M27+M30)</f>
        <v>39022.81</v>
      </c>
      <c r="N21" s="81">
        <f t="shared" si="13"/>
        <v>41444.160000000003</v>
      </c>
      <c r="O21" s="56">
        <f t="shared" si="13"/>
        <v>37758</v>
      </c>
      <c r="P21" s="56">
        <f t="shared" ref="P21" si="15">SUM(P24+P27+P30)</f>
        <v>37758</v>
      </c>
      <c r="Q21" s="44"/>
      <c r="R21" s="44"/>
      <c r="S21" s="44"/>
      <c r="T21" s="22"/>
      <c r="U21" s="22"/>
      <c r="V21" s="22"/>
      <c r="W21" s="22"/>
      <c r="X21" s="22"/>
      <c r="Y21" s="44"/>
      <c r="Z21" s="22"/>
      <c r="AA21" s="44"/>
      <c r="AB21" s="44"/>
    </row>
    <row r="22" spans="1:28" ht="53.25" customHeight="1">
      <c r="A22" s="29"/>
      <c r="B22" s="54"/>
      <c r="C22" s="29"/>
      <c r="D22" s="29"/>
      <c r="E22" s="29"/>
      <c r="F22" s="6" t="s">
        <v>17</v>
      </c>
      <c r="G22" s="9">
        <f t="shared" si="9"/>
        <v>560837.15</v>
      </c>
      <c r="H22" s="4">
        <f t="shared" ref="H22:O22" si="16">SUM(H25+H28+H31)</f>
        <v>92036.57</v>
      </c>
      <c r="I22" s="4">
        <f t="shared" ref="I22:K22" si="17">SUM(I25+I28+I31)</f>
        <v>129854.34</v>
      </c>
      <c r="J22" s="4">
        <f t="shared" si="17"/>
        <v>76700</v>
      </c>
      <c r="K22" s="4">
        <f t="shared" si="17"/>
        <v>119858.54</v>
      </c>
      <c r="L22" s="4">
        <f t="shared" si="16"/>
        <v>103817.7</v>
      </c>
      <c r="M22" s="4">
        <f>SUM(M25+M28+M31)</f>
        <v>12590</v>
      </c>
      <c r="N22" s="82">
        <f t="shared" si="16"/>
        <v>25980</v>
      </c>
      <c r="O22" s="4">
        <f t="shared" si="16"/>
        <v>0</v>
      </c>
      <c r="P22" s="4">
        <f t="shared" ref="P22" si="18">SUM(P25+P28+P31)</f>
        <v>0</v>
      </c>
      <c r="Q22" s="44"/>
      <c r="R22" s="44"/>
      <c r="S22" s="44"/>
      <c r="T22" s="22"/>
      <c r="U22" s="22"/>
      <c r="V22" s="22"/>
      <c r="W22" s="22"/>
      <c r="X22" s="22"/>
      <c r="Y22" s="44"/>
      <c r="Z22" s="22"/>
      <c r="AA22" s="44"/>
      <c r="AB22" s="44"/>
    </row>
    <row r="23" spans="1:28" ht="31.5" customHeight="1">
      <c r="A23" s="29"/>
      <c r="B23" s="54" t="s">
        <v>53</v>
      </c>
      <c r="C23" s="29">
        <v>2018</v>
      </c>
      <c r="D23" s="29">
        <v>2026</v>
      </c>
      <c r="E23" s="29" t="s">
        <v>28</v>
      </c>
      <c r="F23" s="6" t="s">
        <v>15</v>
      </c>
      <c r="G23" s="9">
        <f t="shared" si="9"/>
        <v>802191.15</v>
      </c>
      <c r="H23" s="4">
        <f>H24+H25</f>
        <v>93034.170000000013</v>
      </c>
      <c r="I23" s="4">
        <f t="shared" ref="I23:K23" si="19">SUM(I24:I25)</f>
        <v>135894.32999999999</v>
      </c>
      <c r="J23" s="4">
        <f t="shared" si="19"/>
        <v>161337.66</v>
      </c>
      <c r="K23" s="4">
        <f t="shared" si="19"/>
        <v>198371.63</v>
      </c>
      <c r="L23" s="4">
        <f t="shared" ref="L23:O23" si="20">SUM(L24:L25)</f>
        <v>213553.36</v>
      </c>
      <c r="M23" s="56">
        <f t="shared" si="20"/>
        <v>0</v>
      </c>
      <c r="N23" s="81">
        <f t="shared" si="20"/>
        <v>0</v>
      </c>
      <c r="O23" s="56">
        <f t="shared" si="20"/>
        <v>0</v>
      </c>
      <c r="P23" s="56">
        <f t="shared" ref="P23" si="21">SUM(P24:P25)</f>
        <v>0</v>
      </c>
      <c r="Q23" s="44" t="s">
        <v>67</v>
      </c>
      <c r="R23" s="44" t="s">
        <v>68</v>
      </c>
      <c r="S23" s="44" t="s">
        <v>21</v>
      </c>
      <c r="T23" s="22">
        <v>5</v>
      </c>
      <c r="U23" s="22">
        <v>10.45</v>
      </c>
      <c r="V23" s="22">
        <v>10.45</v>
      </c>
      <c r="W23" s="22">
        <v>3</v>
      </c>
      <c r="X23" s="22">
        <v>3</v>
      </c>
      <c r="Y23" s="44" t="s">
        <v>13</v>
      </c>
      <c r="Z23" s="22" t="s">
        <v>13</v>
      </c>
      <c r="AA23" s="44" t="s">
        <v>13</v>
      </c>
      <c r="AB23" s="44" t="s">
        <v>13</v>
      </c>
    </row>
    <row r="24" spans="1:28" ht="75.75" customHeight="1">
      <c r="A24" s="29"/>
      <c r="B24" s="54"/>
      <c r="C24" s="29"/>
      <c r="D24" s="29"/>
      <c r="E24" s="29"/>
      <c r="F24" s="6" t="s">
        <v>16</v>
      </c>
      <c r="G24" s="9">
        <f t="shared" si="9"/>
        <v>352094</v>
      </c>
      <c r="H24" s="2">
        <v>15060.1</v>
      </c>
      <c r="I24" s="2">
        <v>21039.99</v>
      </c>
      <c r="J24" s="2">
        <v>99637.66</v>
      </c>
      <c r="K24" s="2">
        <v>94030.59</v>
      </c>
      <c r="L24" s="2">
        <v>122325.66</v>
      </c>
      <c r="M24" s="7">
        <v>0</v>
      </c>
      <c r="N24" s="83">
        <v>0</v>
      </c>
      <c r="O24" s="7">
        <v>0</v>
      </c>
      <c r="P24" s="7">
        <v>0</v>
      </c>
      <c r="Q24" s="44"/>
      <c r="R24" s="44"/>
      <c r="S24" s="44"/>
      <c r="T24" s="22"/>
      <c r="U24" s="22"/>
      <c r="V24" s="22"/>
      <c r="W24" s="22"/>
      <c r="X24" s="22"/>
      <c r="Y24" s="44"/>
      <c r="Z24" s="22"/>
      <c r="AA24" s="44"/>
      <c r="AB24" s="44"/>
    </row>
    <row r="25" spans="1:28" ht="49.5" customHeight="1">
      <c r="A25" s="29"/>
      <c r="B25" s="54"/>
      <c r="C25" s="29"/>
      <c r="D25" s="29"/>
      <c r="E25" s="29"/>
      <c r="F25" s="6" t="s">
        <v>17</v>
      </c>
      <c r="G25" s="9">
        <f t="shared" si="9"/>
        <v>450097.15</v>
      </c>
      <c r="H25" s="2">
        <v>77974.070000000007</v>
      </c>
      <c r="I25" s="2">
        <v>114854.34</v>
      </c>
      <c r="J25" s="2">
        <v>61700</v>
      </c>
      <c r="K25" s="2">
        <v>104341.04</v>
      </c>
      <c r="L25" s="2">
        <v>91227.7</v>
      </c>
      <c r="M25" s="7">
        <v>0</v>
      </c>
      <c r="N25" s="83">
        <v>0</v>
      </c>
      <c r="O25" s="7">
        <v>0</v>
      </c>
      <c r="P25" s="7">
        <v>0</v>
      </c>
      <c r="Q25" s="44"/>
      <c r="R25" s="44"/>
      <c r="S25" s="44"/>
      <c r="T25" s="22"/>
      <c r="U25" s="22"/>
      <c r="V25" s="22"/>
      <c r="W25" s="22"/>
      <c r="X25" s="22"/>
      <c r="Y25" s="44"/>
      <c r="Z25" s="22"/>
      <c r="AA25" s="44"/>
      <c r="AB25" s="44"/>
    </row>
    <row r="26" spans="1:28" ht="22.5" customHeight="1">
      <c r="A26" s="29"/>
      <c r="B26" s="54" t="s">
        <v>52</v>
      </c>
      <c r="C26" s="29">
        <v>2018</v>
      </c>
      <c r="D26" s="29">
        <v>2026</v>
      </c>
      <c r="E26" s="29" t="s">
        <v>28</v>
      </c>
      <c r="F26" s="6" t="s">
        <v>15</v>
      </c>
      <c r="G26" s="9">
        <f t="shared" si="9"/>
        <v>4274.2299999999996</v>
      </c>
      <c r="H26" s="4">
        <f t="shared" ref="H26:O26" si="22">SUM(H27:H28)</f>
        <v>1755</v>
      </c>
      <c r="I26" s="4">
        <f t="shared" ref="I26:K26" si="23">SUM(I27:I28)</f>
        <v>2519.23</v>
      </c>
      <c r="J26" s="4">
        <f t="shared" si="23"/>
        <v>0</v>
      </c>
      <c r="K26" s="4">
        <f t="shared" si="23"/>
        <v>0</v>
      </c>
      <c r="L26" s="4">
        <f t="shared" si="22"/>
        <v>0</v>
      </c>
      <c r="M26" s="56">
        <f t="shared" si="22"/>
        <v>0</v>
      </c>
      <c r="N26" s="81">
        <f t="shared" si="22"/>
        <v>0</v>
      </c>
      <c r="O26" s="56">
        <f t="shared" si="22"/>
        <v>0</v>
      </c>
      <c r="P26" s="56">
        <f t="shared" ref="P26" si="24">SUM(P27:P28)</f>
        <v>0</v>
      </c>
      <c r="Q26" s="44" t="s">
        <v>67</v>
      </c>
      <c r="R26" s="44" t="s">
        <v>68</v>
      </c>
      <c r="S26" s="44" t="s">
        <v>21</v>
      </c>
      <c r="T26" s="22">
        <v>3</v>
      </c>
      <c r="U26" s="22">
        <v>2.5</v>
      </c>
      <c r="V26" s="22">
        <v>2.5</v>
      </c>
      <c r="W26" s="22">
        <v>0</v>
      </c>
      <c r="X26" s="22">
        <v>0</v>
      </c>
      <c r="Y26" s="44" t="s">
        <v>13</v>
      </c>
      <c r="Z26" s="22" t="s">
        <v>13</v>
      </c>
      <c r="AA26" s="44" t="s">
        <v>13</v>
      </c>
      <c r="AB26" s="44" t="s">
        <v>13</v>
      </c>
    </row>
    <row r="27" spans="1:28" ht="51.75" customHeight="1">
      <c r="A27" s="29"/>
      <c r="B27" s="54"/>
      <c r="C27" s="29"/>
      <c r="D27" s="29"/>
      <c r="E27" s="29"/>
      <c r="F27" s="6" t="s">
        <v>16</v>
      </c>
      <c r="G27" s="9">
        <f t="shared" si="9"/>
        <v>4274.2299999999996</v>
      </c>
      <c r="H27" s="2">
        <v>1755</v>
      </c>
      <c r="I27" s="2">
        <v>2519.23</v>
      </c>
      <c r="J27" s="2">
        <v>0</v>
      </c>
      <c r="K27" s="2">
        <v>0</v>
      </c>
      <c r="L27" s="2">
        <v>0</v>
      </c>
      <c r="M27" s="7">
        <v>0</v>
      </c>
      <c r="N27" s="83">
        <v>0</v>
      </c>
      <c r="O27" s="7">
        <v>0</v>
      </c>
      <c r="P27" s="7">
        <v>0</v>
      </c>
      <c r="Q27" s="44"/>
      <c r="R27" s="44"/>
      <c r="S27" s="44"/>
      <c r="T27" s="22"/>
      <c r="U27" s="22"/>
      <c r="V27" s="22"/>
      <c r="W27" s="22"/>
      <c r="X27" s="22"/>
      <c r="Y27" s="44"/>
      <c r="Z27" s="22"/>
      <c r="AA27" s="44"/>
      <c r="AB27" s="44"/>
    </row>
    <row r="28" spans="1:28" ht="65.25" customHeight="1">
      <c r="A28" s="29"/>
      <c r="B28" s="54"/>
      <c r="C28" s="29"/>
      <c r="D28" s="29"/>
      <c r="E28" s="29"/>
      <c r="F28" s="6" t="s">
        <v>17</v>
      </c>
      <c r="G28" s="9">
        <f t="shared" si="9"/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7">
        <v>0</v>
      </c>
      <c r="N28" s="83">
        <v>0</v>
      </c>
      <c r="O28" s="7">
        <v>0</v>
      </c>
      <c r="P28" s="7">
        <v>0</v>
      </c>
      <c r="Q28" s="44"/>
      <c r="R28" s="44"/>
      <c r="S28" s="44"/>
      <c r="T28" s="22"/>
      <c r="U28" s="22"/>
      <c r="V28" s="22"/>
      <c r="W28" s="22"/>
      <c r="X28" s="22"/>
      <c r="Y28" s="44"/>
      <c r="Z28" s="22"/>
      <c r="AA28" s="44"/>
      <c r="AB28" s="44"/>
    </row>
    <row r="29" spans="1:28" ht="18" customHeight="1">
      <c r="A29" s="29"/>
      <c r="B29" s="54" t="s">
        <v>54</v>
      </c>
      <c r="C29" s="29">
        <v>2018</v>
      </c>
      <c r="D29" s="29">
        <v>2026</v>
      </c>
      <c r="E29" s="29" t="s">
        <v>28</v>
      </c>
      <c r="F29" s="6" t="s">
        <v>15</v>
      </c>
      <c r="G29" s="9">
        <f t="shared" si="9"/>
        <v>520118.67000000004</v>
      </c>
      <c r="H29" s="4">
        <f t="shared" ref="H29:P29" si="25">SUM(H31+H30)</f>
        <v>76226.429999999993</v>
      </c>
      <c r="I29" s="4">
        <f t="shared" ref="I29:K29" si="26">SUM(I31+I30)</f>
        <v>54015.89</v>
      </c>
      <c r="J29" s="4">
        <f t="shared" si="26"/>
        <v>52175.07</v>
      </c>
      <c r="K29" s="4">
        <f t="shared" si="26"/>
        <v>41729.550000000003</v>
      </c>
      <c r="L29" s="4">
        <f t="shared" si="25"/>
        <v>101418.76</v>
      </c>
      <c r="M29" s="56">
        <f t="shared" si="25"/>
        <v>51612.81</v>
      </c>
      <c r="N29" s="81">
        <f t="shared" si="25"/>
        <v>67424.160000000003</v>
      </c>
      <c r="O29" s="56">
        <f t="shared" si="25"/>
        <v>37758</v>
      </c>
      <c r="P29" s="56">
        <f t="shared" si="25"/>
        <v>37758</v>
      </c>
      <c r="Q29" s="44" t="s">
        <v>69</v>
      </c>
      <c r="R29" s="44" t="s">
        <v>68</v>
      </c>
      <c r="S29" s="44" t="s">
        <v>21</v>
      </c>
      <c r="T29" s="22">
        <v>20</v>
      </c>
      <c r="U29" s="22">
        <v>22.5</v>
      </c>
      <c r="V29" s="22">
        <v>20</v>
      </c>
      <c r="W29" s="22">
        <v>10</v>
      </c>
      <c r="X29" s="22">
        <v>15</v>
      </c>
      <c r="Y29" s="44">
        <v>10</v>
      </c>
      <c r="Z29" s="22"/>
      <c r="AA29" s="44"/>
      <c r="AB29" s="44"/>
    </row>
    <row r="30" spans="1:28" ht="69.75" customHeight="1">
      <c r="A30" s="29"/>
      <c r="B30" s="54"/>
      <c r="C30" s="29"/>
      <c r="D30" s="29"/>
      <c r="E30" s="29"/>
      <c r="F30" s="6" t="s">
        <v>16</v>
      </c>
      <c r="G30" s="9">
        <f t="shared" si="9"/>
        <v>409378.67000000004</v>
      </c>
      <c r="H30" s="2">
        <v>62163.93</v>
      </c>
      <c r="I30" s="2">
        <v>39015.89</v>
      </c>
      <c r="J30" s="2">
        <v>37175.07</v>
      </c>
      <c r="K30" s="2">
        <v>26212.05</v>
      </c>
      <c r="L30" s="2">
        <v>88828.76</v>
      </c>
      <c r="M30" s="7">
        <v>39022.81</v>
      </c>
      <c r="N30" s="83">
        <v>41444.160000000003</v>
      </c>
      <c r="O30" s="7">
        <v>37758</v>
      </c>
      <c r="P30" s="7">
        <v>37758</v>
      </c>
      <c r="Q30" s="44"/>
      <c r="R30" s="44"/>
      <c r="S30" s="44"/>
      <c r="T30" s="22"/>
      <c r="U30" s="22"/>
      <c r="V30" s="22"/>
      <c r="W30" s="22"/>
      <c r="X30" s="22"/>
      <c r="Y30" s="44"/>
      <c r="Z30" s="22"/>
      <c r="AA30" s="44"/>
      <c r="AB30" s="44"/>
    </row>
    <row r="31" spans="1:28" ht="78" customHeight="1">
      <c r="A31" s="29"/>
      <c r="B31" s="54"/>
      <c r="C31" s="29"/>
      <c r="D31" s="29"/>
      <c r="E31" s="29"/>
      <c r="F31" s="6" t="s">
        <v>17</v>
      </c>
      <c r="G31" s="9">
        <f t="shared" si="9"/>
        <v>110740</v>
      </c>
      <c r="H31" s="2">
        <v>14062.5</v>
      </c>
      <c r="I31" s="2">
        <v>15000</v>
      </c>
      <c r="J31" s="2">
        <v>15000</v>
      </c>
      <c r="K31" s="2">
        <v>15517.5</v>
      </c>
      <c r="L31" s="2">
        <v>12590</v>
      </c>
      <c r="M31" s="7">
        <v>12590</v>
      </c>
      <c r="N31" s="83">
        <v>25980</v>
      </c>
      <c r="O31" s="7">
        <v>0</v>
      </c>
      <c r="P31" s="7">
        <v>0</v>
      </c>
      <c r="Q31" s="44"/>
      <c r="R31" s="44"/>
      <c r="S31" s="44"/>
      <c r="T31" s="22"/>
      <c r="U31" s="22"/>
      <c r="V31" s="22"/>
      <c r="W31" s="22"/>
      <c r="X31" s="22"/>
      <c r="Y31" s="44"/>
      <c r="Z31" s="22"/>
      <c r="AA31" s="44"/>
      <c r="AB31" s="44"/>
    </row>
    <row r="32" spans="1:28" ht="21" customHeight="1">
      <c r="A32" s="54" t="s">
        <v>60</v>
      </c>
      <c r="B32" s="54"/>
      <c r="C32" s="29">
        <v>2018</v>
      </c>
      <c r="D32" s="29">
        <v>2026</v>
      </c>
      <c r="E32" s="29" t="s">
        <v>28</v>
      </c>
      <c r="F32" s="6" t="s">
        <v>15</v>
      </c>
      <c r="G32" s="9">
        <f t="shared" si="9"/>
        <v>1326584.05</v>
      </c>
      <c r="H32" s="57">
        <f t="shared" ref="H32:O34" si="27">H17</f>
        <v>171015.6</v>
      </c>
      <c r="I32" s="57">
        <f t="shared" ref="I32:K32" si="28">I17</f>
        <v>192429.45</v>
      </c>
      <c r="J32" s="57">
        <f t="shared" si="28"/>
        <v>213512.73</v>
      </c>
      <c r="K32" s="57">
        <f t="shared" si="28"/>
        <v>240101.18</v>
      </c>
      <c r="L32" s="57">
        <f t="shared" si="27"/>
        <v>314972.12</v>
      </c>
      <c r="M32" s="58">
        <f>M17</f>
        <v>51612.81</v>
      </c>
      <c r="N32" s="84">
        <f>N17</f>
        <v>67424.160000000003</v>
      </c>
      <c r="O32" s="58">
        <f t="shared" si="27"/>
        <v>37758</v>
      </c>
      <c r="P32" s="58">
        <f t="shared" ref="P32" si="29">P17</f>
        <v>37758</v>
      </c>
      <c r="Q32" s="44" t="s">
        <v>13</v>
      </c>
      <c r="R32" s="44" t="s">
        <v>13</v>
      </c>
      <c r="S32" s="44" t="s">
        <v>13</v>
      </c>
      <c r="T32" s="22" t="s">
        <v>13</v>
      </c>
      <c r="U32" s="22" t="s">
        <v>13</v>
      </c>
      <c r="V32" s="22" t="s">
        <v>13</v>
      </c>
      <c r="W32" s="22" t="s">
        <v>13</v>
      </c>
      <c r="X32" s="22" t="s">
        <v>13</v>
      </c>
      <c r="Y32" s="44" t="s">
        <v>13</v>
      </c>
      <c r="Z32" s="22" t="s">
        <v>13</v>
      </c>
      <c r="AA32" s="44" t="s">
        <v>13</v>
      </c>
      <c r="AB32" s="44" t="s">
        <v>13</v>
      </c>
    </row>
    <row r="33" spans="1:28" ht="73.2" customHeight="1">
      <c r="A33" s="54"/>
      <c r="B33" s="54"/>
      <c r="C33" s="29"/>
      <c r="D33" s="29"/>
      <c r="E33" s="29"/>
      <c r="F33" s="6" t="s">
        <v>16</v>
      </c>
      <c r="G33" s="9">
        <f t="shared" si="9"/>
        <v>765746.9</v>
      </c>
      <c r="H33" s="57">
        <f t="shared" si="27"/>
        <v>78979.03</v>
      </c>
      <c r="I33" s="57">
        <f t="shared" ref="I33:K33" si="30">I18</f>
        <v>62575.11</v>
      </c>
      <c r="J33" s="57">
        <f t="shared" si="30"/>
        <v>136812.73000000001</v>
      </c>
      <c r="K33" s="57">
        <f t="shared" si="30"/>
        <v>120242.64</v>
      </c>
      <c r="L33" s="57">
        <f t="shared" si="27"/>
        <v>211154.41999999998</v>
      </c>
      <c r="M33" s="58">
        <f>M18</f>
        <v>39022.81</v>
      </c>
      <c r="N33" s="84">
        <f t="shared" si="27"/>
        <v>41444.160000000003</v>
      </c>
      <c r="O33" s="58">
        <f t="shared" si="27"/>
        <v>37758</v>
      </c>
      <c r="P33" s="58">
        <f t="shared" ref="P33" si="31">P18</f>
        <v>37758</v>
      </c>
      <c r="Q33" s="44"/>
      <c r="R33" s="44"/>
      <c r="S33" s="44"/>
      <c r="T33" s="22"/>
      <c r="U33" s="22"/>
      <c r="V33" s="22"/>
      <c r="W33" s="22"/>
      <c r="X33" s="22"/>
      <c r="Y33" s="44"/>
      <c r="Z33" s="22"/>
      <c r="AA33" s="44"/>
      <c r="AB33" s="44"/>
    </row>
    <row r="34" spans="1:28" ht="63" customHeight="1">
      <c r="A34" s="54"/>
      <c r="B34" s="54"/>
      <c r="C34" s="29"/>
      <c r="D34" s="29"/>
      <c r="E34" s="29"/>
      <c r="F34" s="6" t="s">
        <v>17</v>
      </c>
      <c r="G34" s="9">
        <f t="shared" si="9"/>
        <v>560837.15</v>
      </c>
      <c r="H34" s="57">
        <f t="shared" si="27"/>
        <v>92036.57</v>
      </c>
      <c r="I34" s="57">
        <f t="shared" ref="I34:K34" si="32">I19</f>
        <v>129854.34</v>
      </c>
      <c r="J34" s="57">
        <f t="shared" si="32"/>
        <v>76700</v>
      </c>
      <c r="K34" s="57">
        <f t="shared" si="32"/>
        <v>119858.54</v>
      </c>
      <c r="L34" s="57">
        <f t="shared" si="27"/>
        <v>103817.7</v>
      </c>
      <c r="M34" s="58">
        <f>M19</f>
        <v>12590</v>
      </c>
      <c r="N34" s="84">
        <f t="shared" si="27"/>
        <v>25980</v>
      </c>
      <c r="O34" s="58">
        <f t="shared" si="27"/>
        <v>0</v>
      </c>
      <c r="P34" s="58">
        <f t="shared" ref="P34" si="33">P19</f>
        <v>0</v>
      </c>
      <c r="Q34" s="44"/>
      <c r="R34" s="44"/>
      <c r="S34" s="44"/>
      <c r="T34" s="22"/>
      <c r="U34" s="22"/>
      <c r="V34" s="22"/>
      <c r="W34" s="22"/>
      <c r="X34" s="22"/>
      <c r="Y34" s="44"/>
      <c r="Z34" s="22"/>
      <c r="AA34" s="44"/>
      <c r="AB34" s="44"/>
    </row>
    <row r="35" spans="1:28" ht="36.75" customHeight="1">
      <c r="A35" s="54" t="s">
        <v>25</v>
      </c>
      <c r="B35" s="54"/>
      <c r="C35" s="51" t="s">
        <v>88</v>
      </c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3"/>
    </row>
    <row r="36" spans="1:28" ht="103.2" customHeight="1">
      <c r="A36" s="29" t="s">
        <v>82</v>
      </c>
      <c r="B36" s="29"/>
      <c r="C36" s="51" t="s">
        <v>91</v>
      </c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3"/>
    </row>
    <row r="37" spans="1:28" ht="41.25" customHeight="1">
      <c r="A37" s="29"/>
      <c r="B37" s="59" t="s">
        <v>30</v>
      </c>
      <c r="C37" s="29">
        <v>2018</v>
      </c>
      <c r="D37" s="29">
        <v>2026</v>
      </c>
      <c r="E37" s="29" t="s">
        <v>28</v>
      </c>
      <c r="F37" s="6" t="s">
        <v>15</v>
      </c>
      <c r="G37" s="11">
        <f>H37+I37+J37+K37+L37+M37+N37+O37+P37</f>
        <v>950185.93</v>
      </c>
      <c r="H37" s="4">
        <f t="shared" ref="H37:O37" si="34">SUM(H40)</f>
        <v>24485.37</v>
      </c>
      <c r="I37" s="4">
        <f t="shared" ref="I37:K37" si="35">SUM(I40)</f>
        <v>0</v>
      </c>
      <c r="J37" s="4">
        <f>J38+J39</f>
        <v>26400</v>
      </c>
      <c r="K37" s="4">
        <f t="shared" si="35"/>
        <v>88632.51</v>
      </c>
      <c r="L37" s="4">
        <f t="shared" si="34"/>
        <v>123875.91</v>
      </c>
      <c r="M37" s="4">
        <f t="shared" si="34"/>
        <v>246551.9</v>
      </c>
      <c r="N37" s="82">
        <f t="shared" si="34"/>
        <v>413240.24</v>
      </c>
      <c r="O37" s="4">
        <f t="shared" si="34"/>
        <v>16000</v>
      </c>
      <c r="P37" s="4">
        <f t="shared" ref="P37" si="36">SUM(P40)</f>
        <v>11000</v>
      </c>
      <c r="Q37" s="44" t="s">
        <v>13</v>
      </c>
      <c r="R37" s="44" t="s">
        <v>13</v>
      </c>
      <c r="S37" s="44" t="s">
        <v>13</v>
      </c>
      <c r="T37" s="22" t="s">
        <v>13</v>
      </c>
      <c r="U37" s="22" t="s">
        <v>13</v>
      </c>
      <c r="V37" s="22" t="s">
        <v>13</v>
      </c>
      <c r="W37" s="22" t="s">
        <v>13</v>
      </c>
      <c r="X37" s="22" t="s">
        <v>13</v>
      </c>
      <c r="Y37" s="44" t="s">
        <v>13</v>
      </c>
      <c r="Z37" s="22" t="s">
        <v>13</v>
      </c>
      <c r="AA37" s="44" t="s">
        <v>13</v>
      </c>
      <c r="AB37" s="44" t="s">
        <v>13</v>
      </c>
    </row>
    <row r="38" spans="1:28" ht="74.400000000000006" customHeight="1">
      <c r="A38" s="29"/>
      <c r="B38" s="60" t="s">
        <v>31</v>
      </c>
      <c r="C38" s="29"/>
      <c r="D38" s="29"/>
      <c r="E38" s="29"/>
      <c r="F38" s="6" t="s">
        <v>16</v>
      </c>
      <c r="G38" s="11">
        <f t="shared" ref="G38:G51" si="37">H38+I38+J38+K38+L38+M38+N38+O38+P38</f>
        <v>950185.93</v>
      </c>
      <c r="H38" s="4">
        <f t="shared" ref="H38:O38" si="38">SUM(H41)</f>
        <v>24485.37</v>
      </c>
      <c r="I38" s="4">
        <f t="shared" ref="I38:K38" si="39">SUM(I41)</f>
        <v>0</v>
      </c>
      <c r="J38" s="4">
        <f>SUM(J41)</f>
        <v>26400</v>
      </c>
      <c r="K38" s="4">
        <f t="shared" si="39"/>
        <v>88632.51</v>
      </c>
      <c r="L38" s="4">
        <f t="shared" si="38"/>
        <v>123875.91</v>
      </c>
      <c r="M38" s="4">
        <f t="shared" si="38"/>
        <v>246551.9</v>
      </c>
      <c r="N38" s="82">
        <f t="shared" si="38"/>
        <v>413240.24</v>
      </c>
      <c r="O38" s="4">
        <f t="shared" si="38"/>
        <v>16000</v>
      </c>
      <c r="P38" s="4">
        <f t="shared" ref="P38" si="40">SUM(P41)</f>
        <v>11000</v>
      </c>
      <c r="Q38" s="44"/>
      <c r="R38" s="44"/>
      <c r="S38" s="44"/>
      <c r="T38" s="22"/>
      <c r="U38" s="22"/>
      <c r="V38" s="22"/>
      <c r="W38" s="22"/>
      <c r="X38" s="22"/>
      <c r="Y38" s="44"/>
      <c r="Z38" s="22"/>
      <c r="AA38" s="44"/>
      <c r="AB38" s="44"/>
    </row>
    <row r="39" spans="1:28" ht="45.6" customHeight="1">
      <c r="A39" s="29"/>
      <c r="B39" s="60"/>
      <c r="C39" s="29"/>
      <c r="D39" s="29"/>
      <c r="E39" s="29"/>
      <c r="F39" s="6" t="s">
        <v>17</v>
      </c>
      <c r="G39" s="11">
        <f t="shared" si="37"/>
        <v>0</v>
      </c>
      <c r="H39" s="4">
        <f t="shared" ref="H39:O39" si="41">SUM(H42)</f>
        <v>0</v>
      </c>
      <c r="I39" s="4">
        <f t="shared" ref="I39:K39" si="42">SUM(I42)</f>
        <v>0</v>
      </c>
      <c r="J39" s="4">
        <f t="shared" si="42"/>
        <v>0</v>
      </c>
      <c r="K39" s="4">
        <f t="shared" si="42"/>
        <v>0</v>
      </c>
      <c r="L39" s="4">
        <f t="shared" si="41"/>
        <v>0</v>
      </c>
      <c r="M39" s="4">
        <f t="shared" si="41"/>
        <v>0</v>
      </c>
      <c r="N39" s="82">
        <f t="shared" si="41"/>
        <v>0</v>
      </c>
      <c r="O39" s="4">
        <f t="shared" si="41"/>
        <v>0</v>
      </c>
      <c r="P39" s="4">
        <f t="shared" ref="P39" si="43">SUM(P42)</f>
        <v>0</v>
      </c>
      <c r="Q39" s="44"/>
      <c r="R39" s="44"/>
      <c r="S39" s="44"/>
      <c r="T39" s="22"/>
      <c r="U39" s="22"/>
      <c r="V39" s="22"/>
      <c r="W39" s="22"/>
      <c r="X39" s="22"/>
      <c r="Y39" s="44"/>
      <c r="Z39" s="22"/>
      <c r="AA39" s="44"/>
      <c r="AB39" s="44"/>
    </row>
    <row r="40" spans="1:28" ht="45" customHeight="1">
      <c r="A40" s="29"/>
      <c r="B40" s="59" t="s">
        <v>64</v>
      </c>
      <c r="C40" s="29">
        <v>2018</v>
      </c>
      <c r="D40" s="29">
        <v>2026</v>
      </c>
      <c r="E40" s="29" t="s">
        <v>28</v>
      </c>
      <c r="F40" s="6" t="s">
        <v>15</v>
      </c>
      <c r="G40" s="11">
        <f t="shared" si="37"/>
        <v>950185.93</v>
      </c>
      <c r="H40" s="4">
        <f t="shared" ref="H40:O40" si="44">SUM(H43+H46)</f>
        <v>24485.37</v>
      </c>
      <c r="I40" s="4">
        <f t="shared" ref="I40:K40" si="45">SUM(I43+I46)</f>
        <v>0</v>
      </c>
      <c r="J40" s="4">
        <f t="shared" si="45"/>
        <v>26400</v>
      </c>
      <c r="K40" s="4">
        <f t="shared" si="45"/>
        <v>88632.51</v>
      </c>
      <c r="L40" s="4">
        <f t="shared" si="44"/>
        <v>123875.91</v>
      </c>
      <c r="M40" s="4">
        <f>SUM(M43+M46)</f>
        <v>246551.9</v>
      </c>
      <c r="N40" s="82">
        <f t="shared" si="44"/>
        <v>413240.24</v>
      </c>
      <c r="O40" s="4">
        <f t="shared" si="44"/>
        <v>16000</v>
      </c>
      <c r="P40" s="4">
        <f t="shared" ref="P40" si="46">SUM(P43+P46)</f>
        <v>11000</v>
      </c>
      <c r="Q40" s="44" t="s">
        <v>13</v>
      </c>
      <c r="R40" s="44" t="s">
        <v>13</v>
      </c>
      <c r="S40" s="44" t="s">
        <v>13</v>
      </c>
      <c r="T40" s="22" t="s">
        <v>13</v>
      </c>
      <c r="U40" s="22" t="s">
        <v>13</v>
      </c>
      <c r="V40" s="22" t="s">
        <v>13</v>
      </c>
      <c r="W40" s="22" t="s">
        <v>13</v>
      </c>
      <c r="X40" s="22" t="s">
        <v>13</v>
      </c>
      <c r="Y40" s="44" t="s">
        <v>13</v>
      </c>
      <c r="Z40" s="22" t="s">
        <v>13</v>
      </c>
      <c r="AA40" s="44" t="s">
        <v>13</v>
      </c>
      <c r="AB40" s="44" t="s">
        <v>13</v>
      </c>
    </row>
    <row r="41" spans="1:28" ht="63" customHeight="1">
      <c r="A41" s="29"/>
      <c r="B41" s="60" t="s">
        <v>79</v>
      </c>
      <c r="C41" s="29"/>
      <c r="D41" s="29"/>
      <c r="E41" s="29"/>
      <c r="F41" s="6" t="s">
        <v>16</v>
      </c>
      <c r="G41" s="11">
        <f t="shared" si="37"/>
        <v>950185.93</v>
      </c>
      <c r="H41" s="4">
        <f t="shared" ref="H41:O41" si="47">SUM(H44+H47)</f>
        <v>24485.37</v>
      </c>
      <c r="I41" s="4">
        <f t="shared" ref="I41:K41" si="48">SUM(I44+I47)</f>
        <v>0</v>
      </c>
      <c r="J41" s="4">
        <f t="shared" si="48"/>
        <v>26400</v>
      </c>
      <c r="K41" s="4">
        <f t="shared" si="48"/>
        <v>88632.51</v>
      </c>
      <c r="L41" s="4">
        <f t="shared" si="47"/>
        <v>123875.91</v>
      </c>
      <c r="M41" s="4">
        <f>SUM(M44+M47)</f>
        <v>246551.9</v>
      </c>
      <c r="N41" s="82">
        <f t="shared" si="47"/>
        <v>413240.24</v>
      </c>
      <c r="O41" s="4">
        <f t="shared" si="47"/>
        <v>16000</v>
      </c>
      <c r="P41" s="4">
        <f t="shared" ref="P41" si="49">SUM(P44+P47)</f>
        <v>11000</v>
      </c>
      <c r="Q41" s="44"/>
      <c r="R41" s="44"/>
      <c r="S41" s="44"/>
      <c r="T41" s="22"/>
      <c r="U41" s="22"/>
      <c r="V41" s="22"/>
      <c r="W41" s="22"/>
      <c r="X41" s="22"/>
      <c r="Y41" s="44"/>
      <c r="Z41" s="22"/>
      <c r="AA41" s="44"/>
      <c r="AB41" s="44"/>
    </row>
    <row r="42" spans="1:28" ht="60.6" customHeight="1">
      <c r="A42" s="29"/>
      <c r="B42" s="60"/>
      <c r="C42" s="29"/>
      <c r="D42" s="29"/>
      <c r="E42" s="29"/>
      <c r="F42" s="6" t="s">
        <v>17</v>
      </c>
      <c r="G42" s="11">
        <f t="shared" si="37"/>
        <v>0</v>
      </c>
      <c r="H42" s="4">
        <f t="shared" ref="H42:O42" si="50">SUM(H45+H48)</f>
        <v>0</v>
      </c>
      <c r="I42" s="4">
        <f t="shared" ref="I42:K42" si="51">SUM(I45+I48)</f>
        <v>0</v>
      </c>
      <c r="J42" s="4">
        <f t="shared" si="51"/>
        <v>0</v>
      </c>
      <c r="K42" s="4">
        <f t="shared" si="51"/>
        <v>0</v>
      </c>
      <c r="L42" s="4">
        <f t="shared" si="50"/>
        <v>0</v>
      </c>
      <c r="M42" s="4">
        <f>SUM(M45+M48)</f>
        <v>0</v>
      </c>
      <c r="N42" s="82">
        <f t="shared" si="50"/>
        <v>0</v>
      </c>
      <c r="O42" s="4">
        <f t="shared" si="50"/>
        <v>0</v>
      </c>
      <c r="P42" s="4">
        <f t="shared" ref="P42" si="52">SUM(P45+P48)</f>
        <v>0</v>
      </c>
      <c r="Q42" s="44"/>
      <c r="R42" s="44"/>
      <c r="S42" s="44"/>
      <c r="T42" s="22"/>
      <c r="U42" s="22"/>
      <c r="V42" s="22"/>
      <c r="W42" s="22"/>
      <c r="X42" s="22"/>
      <c r="Y42" s="44"/>
      <c r="Z42" s="22"/>
      <c r="AA42" s="44"/>
      <c r="AB42" s="44"/>
    </row>
    <row r="43" spans="1:28" ht="39.75" customHeight="1">
      <c r="A43" s="29"/>
      <c r="B43" s="59" t="s">
        <v>33</v>
      </c>
      <c r="C43" s="29">
        <v>2018</v>
      </c>
      <c r="D43" s="29">
        <v>2026</v>
      </c>
      <c r="E43" s="29" t="s">
        <v>28</v>
      </c>
      <c r="F43" s="6" t="s">
        <v>15</v>
      </c>
      <c r="G43" s="11">
        <f t="shared" si="37"/>
        <v>21985.37</v>
      </c>
      <c r="H43" s="4">
        <f t="shared" ref="H43:O43" si="53">SUM(H44:H45)</f>
        <v>21985.37</v>
      </c>
      <c r="I43" s="4">
        <f t="shared" ref="I43:K43" si="54">SUM(I44:I45)</f>
        <v>0</v>
      </c>
      <c r="J43" s="4">
        <f t="shared" si="54"/>
        <v>0</v>
      </c>
      <c r="K43" s="4">
        <f t="shared" si="54"/>
        <v>0</v>
      </c>
      <c r="L43" s="4">
        <f t="shared" si="53"/>
        <v>0</v>
      </c>
      <c r="M43" s="4">
        <f t="shared" si="53"/>
        <v>0</v>
      </c>
      <c r="N43" s="82">
        <f t="shared" si="53"/>
        <v>0</v>
      </c>
      <c r="O43" s="4">
        <f t="shared" si="53"/>
        <v>0</v>
      </c>
      <c r="P43" s="4">
        <f t="shared" ref="P43" si="55">SUM(P44:P45)</f>
        <v>0</v>
      </c>
      <c r="Q43" s="29" t="s">
        <v>45</v>
      </c>
      <c r="R43" s="61" t="s">
        <v>20</v>
      </c>
      <c r="S43" s="61"/>
      <c r="T43" s="21">
        <v>90</v>
      </c>
      <c r="U43" s="21">
        <v>0</v>
      </c>
      <c r="V43" s="21">
        <v>0</v>
      </c>
      <c r="W43" s="21">
        <v>0</v>
      </c>
      <c r="X43" s="21">
        <v>0</v>
      </c>
      <c r="Y43" s="61">
        <v>0</v>
      </c>
      <c r="Z43" s="21"/>
      <c r="AA43" s="61"/>
      <c r="AB43" s="61"/>
    </row>
    <row r="44" spans="1:28" ht="43.5" customHeight="1">
      <c r="A44" s="29"/>
      <c r="B44" s="54" t="s">
        <v>55</v>
      </c>
      <c r="C44" s="29"/>
      <c r="D44" s="29"/>
      <c r="E44" s="29"/>
      <c r="F44" s="6" t="s">
        <v>16</v>
      </c>
      <c r="G44" s="11">
        <f t="shared" si="37"/>
        <v>21985.37</v>
      </c>
      <c r="H44" s="2">
        <v>21985.37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85">
        <v>0</v>
      </c>
      <c r="O44" s="2">
        <v>0</v>
      </c>
      <c r="P44" s="2">
        <v>0</v>
      </c>
      <c r="Q44" s="29"/>
      <c r="R44" s="61"/>
      <c r="S44" s="61"/>
      <c r="T44" s="21"/>
      <c r="U44" s="21"/>
      <c r="V44" s="21"/>
      <c r="W44" s="21"/>
      <c r="X44" s="21"/>
      <c r="Y44" s="61"/>
      <c r="Z44" s="21"/>
      <c r="AA44" s="61"/>
      <c r="AB44" s="61"/>
    </row>
    <row r="45" spans="1:28" ht="52.2" customHeight="1">
      <c r="A45" s="29"/>
      <c r="B45" s="54"/>
      <c r="C45" s="29"/>
      <c r="D45" s="29"/>
      <c r="E45" s="29"/>
      <c r="F45" s="6" t="s">
        <v>17</v>
      </c>
      <c r="G45" s="11">
        <f t="shared" si="37"/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85">
        <v>0</v>
      </c>
      <c r="O45" s="2">
        <v>0</v>
      </c>
      <c r="P45" s="2">
        <v>0</v>
      </c>
      <c r="Q45" s="29"/>
      <c r="R45" s="61"/>
      <c r="S45" s="61"/>
      <c r="T45" s="21"/>
      <c r="U45" s="21"/>
      <c r="V45" s="21"/>
      <c r="W45" s="21"/>
      <c r="X45" s="21"/>
      <c r="Y45" s="61"/>
      <c r="Z45" s="21"/>
      <c r="AA45" s="61"/>
      <c r="AB45" s="61"/>
    </row>
    <row r="46" spans="1:28" ht="30" customHeight="1">
      <c r="A46" s="29"/>
      <c r="B46" s="59" t="s">
        <v>34</v>
      </c>
      <c r="C46" s="29">
        <v>2018</v>
      </c>
      <c r="D46" s="29">
        <v>2026</v>
      </c>
      <c r="E46" s="29" t="s">
        <v>28</v>
      </c>
      <c r="F46" s="6" t="s">
        <v>15</v>
      </c>
      <c r="G46" s="11">
        <f t="shared" si="37"/>
        <v>928200.55999999994</v>
      </c>
      <c r="H46" s="4">
        <f t="shared" ref="H46:O46" si="56">SUM(H47:H48)</f>
        <v>2500</v>
      </c>
      <c r="I46" s="4">
        <f t="shared" ref="I46:K46" si="57">SUM(I47:I48)</f>
        <v>0</v>
      </c>
      <c r="J46" s="4">
        <f t="shared" si="57"/>
        <v>26400</v>
      </c>
      <c r="K46" s="4">
        <f t="shared" si="57"/>
        <v>88632.51</v>
      </c>
      <c r="L46" s="4">
        <f t="shared" si="56"/>
        <v>123875.91</v>
      </c>
      <c r="M46" s="4">
        <f t="shared" si="56"/>
        <v>246551.9</v>
      </c>
      <c r="N46" s="82">
        <f t="shared" si="56"/>
        <v>413240.24</v>
      </c>
      <c r="O46" s="4">
        <f t="shared" si="56"/>
        <v>16000</v>
      </c>
      <c r="P46" s="4">
        <f t="shared" ref="P46" si="58">SUM(P47:P48)</f>
        <v>11000</v>
      </c>
      <c r="Q46" s="62" t="s">
        <v>66</v>
      </c>
      <c r="R46" s="61" t="s">
        <v>20</v>
      </c>
      <c r="S46" s="61"/>
      <c r="T46" s="21">
        <v>90</v>
      </c>
      <c r="U46" s="21">
        <v>0</v>
      </c>
      <c r="V46" s="21">
        <v>100</v>
      </c>
      <c r="W46" s="21">
        <v>100</v>
      </c>
      <c r="X46" s="21">
        <v>100</v>
      </c>
      <c r="Y46" s="61">
        <v>100</v>
      </c>
      <c r="Z46" s="21"/>
      <c r="AA46" s="61"/>
      <c r="AB46" s="61"/>
    </row>
    <row r="47" spans="1:28" ht="43.5" customHeight="1">
      <c r="A47" s="29"/>
      <c r="B47" s="63" t="s">
        <v>65</v>
      </c>
      <c r="C47" s="29"/>
      <c r="D47" s="29"/>
      <c r="E47" s="29"/>
      <c r="F47" s="6" t="s">
        <v>16</v>
      </c>
      <c r="G47" s="11">
        <f t="shared" si="37"/>
        <v>928200.55999999994</v>
      </c>
      <c r="H47" s="2">
        <v>2500</v>
      </c>
      <c r="I47" s="2">
        <v>0</v>
      </c>
      <c r="J47" s="2">
        <v>26400</v>
      </c>
      <c r="K47" s="2">
        <v>88632.51</v>
      </c>
      <c r="L47" s="2">
        <v>123875.91</v>
      </c>
      <c r="M47" s="2">
        <v>246551.9</v>
      </c>
      <c r="N47" s="85">
        <v>413240.24</v>
      </c>
      <c r="O47" s="2">
        <v>16000</v>
      </c>
      <c r="P47" s="2">
        <v>11000</v>
      </c>
      <c r="Q47" s="62"/>
      <c r="R47" s="61"/>
      <c r="S47" s="61"/>
      <c r="T47" s="21"/>
      <c r="U47" s="21"/>
      <c r="V47" s="21"/>
      <c r="W47" s="21"/>
      <c r="X47" s="21"/>
      <c r="Y47" s="61"/>
      <c r="Z47" s="21"/>
      <c r="AA47" s="61"/>
      <c r="AB47" s="61"/>
    </row>
    <row r="48" spans="1:28" ht="51" customHeight="1">
      <c r="A48" s="29"/>
      <c r="B48" s="63"/>
      <c r="C48" s="29"/>
      <c r="D48" s="29"/>
      <c r="E48" s="29"/>
      <c r="F48" s="6" t="s">
        <v>17</v>
      </c>
      <c r="G48" s="11">
        <f t="shared" si="37"/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85">
        <v>0</v>
      </c>
      <c r="O48" s="2">
        <v>0</v>
      </c>
      <c r="P48" s="2">
        <v>0</v>
      </c>
      <c r="Q48" s="62"/>
      <c r="R48" s="61"/>
      <c r="S48" s="61"/>
      <c r="T48" s="21"/>
      <c r="U48" s="21"/>
      <c r="V48" s="21"/>
      <c r="W48" s="21"/>
      <c r="X48" s="21"/>
      <c r="Y48" s="61"/>
      <c r="Z48" s="21"/>
      <c r="AA48" s="61"/>
      <c r="AB48" s="61"/>
    </row>
    <row r="49" spans="1:28" ht="36" customHeight="1">
      <c r="A49" s="54" t="s">
        <v>83</v>
      </c>
      <c r="B49" s="54"/>
      <c r="C49" s="29">
        <v>2018</v>
      </c>
      <c r="D49" s="29">
        <v>2026</v>
      </c>
      <c r="E49" s="29" t="s">
        <v>28</v>
      </c>
      <c r="F49" s="6" t="s">
        <v>15</v>
      </c>
      <c r="G49" s="11">
        <f t="shared" si="37"/>
        <v>950185.93</v>
      </c>
      <c r="H49" s="57">
        <f t="shared" ref="H49:P49" si="59">H50</f>
        <v>24485.37</v>
      </c>
      <c r="I49" s="57">
        <f t="shared" si="59"/>
        <v>0</v>
      </c>
      <c r="J49" s="57">
        <f t="shared" si="59"/>
        <v>26400</v>
      </c>
      <c r="K49" s="57">
        <f t="shared" si="59"/>
        <v>88632.51</v>
      </c>
      <c r="L49" s="57">
        <f t="shared" si="59"/>
        <v>123875.91</v>
      </c>
      <c r="M49" s="57">
        <f t="shared" si="59"/>
        <v>246551.9</v>
      </c>
      <c r="N49" s="86">
        <f t="shared" si="59"/>
        <v>413240.24</v>
      </c>
      <c r="O49" s="57">
        <f t="shared" si="59"/>
        <v>16000</v>
      </c>
      <c r="P49" s="57">
        <f t="shared" si="59"/>
        <v>11000</v>
      </c>
      <c r="Q49" s="61" t="s">
        <v>13</v>
      </c>
      <c r="R49" s="61" t="s">
        <v>13</v>
      </c>
      <c r="S49" s="61" t="s">
        <v>13</v>
      </c>
      <c r="T49" s="21" t="s">
        <v>13</v>
      </c>
      <c r="U49" s="21" t="s">
        <v>13</v>
      </c>
      <c r="V49" s="21" t="s">
        <v>13</v>
      </c>
      <c r="W49" s="21" t="s">
        <v>13</v>
      </c>
      <c r="X49" s="21" t="s">
        <v>13</v>
      </c>
      <c r="Y49" s="61" t="s">
        <v>13</v>
      </c>
      <c r="Z49" s="21" t="s">
        <v>13</v>
      </c>
      <c r="AA49" s="61" t="s">
        <v>13</v>
      </c>
      <c r="AB49" s="61" t="s">
        <v>13</v>
      </c>
    </row>
    <row r="50" spans="1:28" ht="63" customHeight="1">
      <c r="A50" s="54"/>
      <c r="B50" s="54"/>
      <c r="C50" s="29"/>
      <c r="D50" s="29"/>
      <c r="E50" s="29"/>
      <c r="F50" s="6" t="s">
        <v>16</v>
      </c>
      <c r="G50" s="11">
        <f t="shared" si="37"/>
        <v>950185.93</v>
      </c>
      <c r="H50" s="57">
        <f>H38</f>
        <v>24485.37</v>
      </c>
      <c r="I50" s="57">
        <f t="shared" ref="I50:K50" si="60">I38</f>
        <v>0</v>
      </c>
      <c r="J50" s="57">
        <f t="shared" si="60"/>
        <v>26400</v>
      </c>
      <c r="K50" s="57">
        <f t="shared" si="60"/>
        <v>88632.51</v>
      </c>
      <c r="L50" s="57">
        <f>L38</f>
        <v>123875.91</v>
      </c>
      <c r="M50" s="57">
        <f>M38</f>
        <v>246551.9</v>
      </c>
      <c r="N50" s="86">
        <f t="shared" ref="N50:O50" si="61">N38</f>
        <v>413240.24</v>
      </c>
      <c r="O50" s="57">
        <f t="shared" si="61"/>
        <v>16000</v>
      </c>
      <c r="P50" s="57">
        <f t="shared" ref="P50" si="62">P38</f>
        <v>11000</v>
      </c>
      <c r="Q50" s="61"/>
      <c r="R50" s="61"/>
      <c r="S50" s="61"/>
      <c r="T50" s="21"/>
      <c r="U50" s="21"/>
      <c r="V50" s="21"/>
      <c r="W50" s="21"/>
      <c r="X50" s="21"/>
      <c r="Y50" s="61"/>
      <c r="Z50" s="21"/>
      <c r="AA50" s="61"/>
      <c r="AB50" s="61"/>
    </row>
    <row r="51" spans="1:28" ht="36" customHeight="1">
      <c r="A51" s="54"/>
      <c r="B51" s="54"/>
      <c r="C51" s="29"/>
      <c r="D51" s="29"/>
      <c r="E51" s="29"/>
      <c r="F51" s="6" t="s">
        <v>17</v>
      </c>
      <c r="G51" s="11">
        <f t="shared" si="37"/>
        <v>0</v>
      </c>
      <c r="H51" s="57">
        <v>0</v>
      </c>
      <c r="I51" s="57">
        <v>0</v>
      </c>
      <c r="J51" s="57">
        <v>0</v>
      </c>
      <c r="K51" s="57">
        <v>0</v>
      </c>
      <c r="L51" s="57">
        <v>0</v>
      </c>
      <c r="M51" s="57">
        <v>0</v>
      </c>
      <c r="N51" s="86">
        <v>0</v>
      </c>
      <c r="O51" s="57">
        <v>0</v>
      </c>
      <c r="P51" s="57">
        <v>0</v>
      </c>
      <c r="Q51" s="61"/>
      <c r="R51" s="61"/>
      <c r="S51" s="61"/>
      <c r="T51" s="21"/>
      <c r="U51" s="21"/>
      <c r="V51" s="21"/>
      <c r="W51" s="21"/>
      <c r="X51" s="21"/>
      <c r="Y51" s="61"/>
      <c r="Z51" s="21"/>
      <c r="AA51" s="61"/>
      <c r="AB51" s="61"/>
    </row>
    <row r="52" spans="1:28" ht="41.25" customHeight="1">
      <c r="A52" s="54" t="s">
        <v>36</v>
      </c>
      <c r="B52" s="54"/>
      <c r="C52" s="64" t="s">
        <v>89</v>
      </c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6"/>
    </row>
    <row r="53" spans="1:28" ht="97.95" customHeight="1">
      <c r="A53" s="67" t="s">
        <v>92</v>
      </c>
      <c r="B53" s="67"/>
      <c r="C53" s="51" t="s">
        <v>57</v>
      </c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3"/>
    </row>
    <row r="54" spans="1:28" ht="33.75" customHeight="1">
      <c r="A54" s="29"/>
      <c r="B54" s="54" t="s">
        <v>78</v>
      </c>
      <c r="C54" s="29">
        <v>2018</v>
      </c>
      <c r="D54" s="29">
        <v>2026</v>
      </c>
      <c r="E54" s="29" t="s">
        <v>28</v>
      </c>
      <c r="F54" s="6" t="s">
        <v>15</v>
      </c>
      <c r="G54" s="11">
        <f>H54+I54+J54+K54+L54+M54+N54+O54+P54</f>
        <v>1369652.89</v>
      </c>
      <c r="H54" s="4">
        <f>H55+H56</f>
        <v>52450</v>
      </c>
      <c r="I54" s="4">
        <f t="shared" ref="I54:P54" si="63">I55+I56</f>
        <v>198676.43</v>
      </c>
      <c r="J54" s="4">
        <f t="shared" si="63"/>
        <v>88943</v>
      </c>
      <c r="K54" s="4">
        <f t="shared" si="63"/>
        <v>171932</v>
      </c>
      <c r="L54" s="4">
        <f t="shared" si="63"/>
        <v>475462.56</v>
      </c>
      <c r="M54" s="4">
        <f t="shared" si="63"/>
        <v>180888.9</v>
      </c>
      <c r="N54" s="82">
        <f t="shared" si="63"/>
        <v>79300</v>
      </c>
      <c r="O54" s="4">
        <f t="shared" si="63"/>
        <v>65500</v>
      </c>
      <c r="P54" s="4">
        <f t="shared" si="63"/>
        <v>56500</v>
      </c>
      <c r="Q54" s="44" t="s">
        <v>13</v>
      </c>
      <c r="R54" s="44" t="s">
        <v>13</v>
      </c>
      <c r="S54" s="44" t="s">
        <v>13</v>
      </c>
      <c r="T54" s="22" t="s">
        <v>13</v>
      </c>
      <c r="U54" s="22" t="s">
        <v>13</v>
      </c>
      <c r="V54" s="22" t="s">
        <v>13</v>
      </c>
      <c r="W54" s="22" t="s">
        <v>13</v>
      </c>
      <c r="X54" s="22" t="s">
        <v>13</v>
      </c>
      <c r="Y54" s="44" t="s">
        <v>13</v>
      </c>
      <c r="Z54" s="22" t="s">
        <v>13</v>
      </c>
      <c r="AA54" s="44" t="s">
        <v>13</v>
      </c>
      <c r="AB54" s="44" t="s">
        <v>13</v>
      </c>
    </row>
    <row r="55" spans="1:28" ht="51.75" customHeight="1">
      <c r="A55" s="29"/>
      <c r="B55" s="54"/>
      <c r="C55" s="29"/>
      <c r="D55" s="29"/>
      <c r="E55" s="29"/>
      <c r="F55" s="6" t="s">
        <v>16</v>
      </c>
      <c r="G55" s="11">
        <f t="shared" ref="G55:G89" si="64">H55+I55+J55+K55+L55+M55+N55+O55+P55</f>
        <v>1369652.89</v>
      </c>
      <c r="H55" s="4">
        <f>H58</f>
        <v>52450</v>
      </c>
      <c r="I55" s="4">
        <f t="shared" ref="I55:P55" si="65">I58</f>
        <v>198676.43</v>
      </c>
      <c r="J55" s="4">
        <f t="shared" si="65"/>
        <v>88943</v>
      </c>
      <c r="K55" s="4">
        <f t="shared" si="65"/>
        <v>171932</v>
      </c>
      <c r="L55" s="4">
        <f t="shared" si="65"/>
        <v>475462.56</v>
      </c>
      <c r="M55" s="4">
        <f t="shared" si="65"/>
        <v>180888.9</v>
      </c>
      <c r="N55" s="82">
        <f t="shared" si="65"/>
        <v>79300</v>
      </c>
      <c r="O55" s="4">
        <f t="shared" si="65"/>
        <v>65500</v>
      </c>
      <c r="P55" s="4">
        <f t="shared" si="65"/>
        <v>56500</v>
      </c>
      <c r="Q55" s="44"/>
      <c r="R55" s="44"/>
      <c r="S55" s="44"/>
      <c r="T55" s="22"/>
      <c r="U55" s="22"/>
      <c r="V55" s="22"/>
      <c r="W55" s="22"/>
      <c r="X55" s="22"/>
      <c r="Y55" s="44"/>
      <c r="Z55" s="22"/>
      <c r="AA55" s="44"/>
      <c r="AB55" s="44"/>
    </row>
    <row r="56" spans="1:28" ht="78" customHeight="1">
      <c r="A56" s="29"/>
      <c r="B56" s="54"/>
      <c r="C56" s="29"/>
      <c r="D56" s="29"/>
      <c r="E56" s="29"/>
      <c r="F56" s="6" t="s">
        <v>17</v>
      </c>
      <c r="G56" s="11">
        <f t="shared" si="64"/>
        <v>0</v>
      </c>
      <c r="H56" s="4">
        <f>H59</f>
        <v>0</v>
      </c>
      <c r="I56" s="4">
        <f t="shared" ref="I56:P56" si="66">I59</f>
        <v>0</v>
      </c>
      <c r="J56" s="4">
        <f t="shared" si="66"/>
        <v>0</v>
      </c>
      <c r="K56" s="4">
        <f t="shared" si="66"/>
        <v>0</v>
      </c>
      <c r="L56" s="4">
        <f t="shared" si="66"/>
        <v>0</v>
      </c>
      <c r="M56" s="4">
        <f t="shared" si="66"/>
        <v>0</v>
      </c>
      <c r="N56" s="82">
        <f t="shared" si="66"/>
        <v>0</v>
      </c>
      <c r="O56" s="4">
        <f t="shared" si="66"/>
        <v>0</v>
      </c>
      <c r="P56" s="4">
        <f t="shared" si="66"/>
        <v>0</v>
      </c>
      <c r="Q56" s="44"/>
      <c r="R56" s="44"/>
      <c r="S56" s="44"/>
      <c r="T56" s="22"/>
      <c r="U56" s="22"/>
      <c r="V56" s="22"/>
      <c r="W56" s="22"/>
      <c r="X56" s="22"/>
      <c r="Y56" s="44"/>
      <c r="Z56" s="22"/>
      <c r="AA56" s="44"/>
      <c r="AB56" s="44"/>
    </row>
    <row r="57" spans="1:28" ht="33.75" customHeight="1">
      <c r="A57" s="18"/>
      <c r="B57" s="59" t="s">
        <v>32</v>
      </c>
      <c r="C57" s="18">
        <v>2018</v>
      </c>
      <c r="D57" s="18">
        <v>2026</v>
      </c>
      <c r="E57" s="18" t="s">
        <v>28</v>
      </c>
      <c r="F57" s="6" t="s">
        <v>15</v>
      </c>
      <c r="G57" s="11">
        <f t="shared" si="64"/>
        <v>1369652.89</v>
      </c>
      <c r="H57" s="4">
        <f t="shared" ref="H57:O59" si="67">SUM(H60+H63+H66)</f>
        <v>52450</v>
      </c>
      <c r="I57" s="4">
        <f t="shared" si="67"/>
        <v>198676.43</v>
      </c>
      <c r="J57" s="4">
        <f t="shared" si="67"/>
        <v>88943</v>
      </c>
      <c r="K57" s="4">
        <f t="shared" si="67"/>
        <v>171932</v>
      </c>
      <c r="L57" s="4">
        <f t="shared" si="67"/>
        <v>475462.56</v>
      </c>
      <c r="M57" s="4">
        <f>SUM(M60+M63+M66)</f>
        <v>180888.9</v>
      </c>
      <c r="N57" s="82">
        <f t="shared" si="67"/>
        <v>79300</v>
      </c>
      <c r="O57" s="4">
        <f t="shared" si="67"/>
        <v>65500</v>
      </c>
      <c r="P57" s="4">
        <f t="shared" ref="P57" si="68">SUM(P60+P63+P66)</f>
        <v>56500</v>
      </c>
      <c r="Q57" s="68" t="s">
        <v>13</v>
      </c>
      <c r="R57" s="68" t="s">
        <v>13</v>
      </c>
      <c r="S57" s="68" t="s">
        <v>13</v>
      </c>
      <c r="T57" s="23" t="s">
        <v>13</v>
      </c>
      <c r="U57" s="23" t="s">
        <v>13</v>
      </c>
      <c r="V57" s="23" t="s">
        <v>13</v>
      </c>
      <c r="W57" s="23" t="s">
        <v>13</v>
      </c>
      <c r="X57" s="23" t="s">
        <v>13</v>
      </c>
      <c r="Y57" s="68" t="s">
        <v>13</v>
      </c>
      <c r="Z57" s="23" t="s">
        <v>13</v>
      </c>
      <c r="AA57" s="68" t="s">
        <v>13</v>
      </c>
      <c r="AB57" s="68" t="s">
        <v>13</v>
      </c>
    </row>
    <row r="58" spans="1:28" ht="33.75" customHeight="1">
      <c r="A58" s="19"/>
      <c r="B58" s="69" t="s">
        <v>37</v>
      </c>
      <c r="C58" s="19"/>
      <c r="D58" s="19"/>
      <c r="E58" s="19"/>
      <c r="F58" s="6" t="s">
        <v>16</v>
      </c>
      <c r="G58" s="11">
        <f t="shared" si="64"/>
        <v>1369652.89</v>
      </c>
      <c r="H58" s="4">
        <f>SUM(H61+H64+H67)</f>
        <v>52450</v>
      </c>
      <c r="I58" s="4">
        <f t="shared" si="67"/>
        <v>198676.43</v>
      </c>
      <c r="J58" s="4">
        <f t="shared" si="67"/>
        <v>88943</v>
      </c>
      <c r="K58" s="4">
        <f t="shared" si="67"/>
        <v>171932</v>
      </c>
      <c r="L58" s="4">
        <f t="shared" si="67"/>
        <v>475462.56</v>
      </c>
      <c r="M58" s="4">
        <f>SUM(M61+M64+M67)</f>
        <v>180888.9</v>
      </c>
      <c r="N58" s="82">
        <f t="shared" si="67"/>
        <v>79300</v>
      </c>
      <c r="O58" s="4">
        <f t="shared" si="67"/>
        <v>65500</v>
      </c>
      <c r="P58" s="4">
        <f t="shared" ref="P58" si="69">SUM(P61+P64+P67)</f>
        <v>56500</v>
      </c>
      <c r="Q58" s="70"/>
      <c r="R58" s="70"/>
      <c r="S58" s="70"/>
      <c r="T58" s="24"/>
      <c r="U58" s="24"/>
      <c r="V58" s="24"/>
      <c r="W58" s="24"/>
      <c r="X58" s="24"/>
      <c r="Y58" s="70"/>
      <c r="Z58" s="24"/>
      <c r="AA58" s="70"/>
      <c r="AB58" s="70"/>
    </row>
    <row r="59" spans="1:28" ht="33.75" customHeight="1">
      <c r="A59" s="20"/>
      <c r="B59" s="27"/>
      <c r="C59" s="20"/>
      <c r="D59" s="20"/>
      <c r="E59" s="20"/>
      <c r="F59" s="6" t="s">
        <v>17</v>
      </c>
      <c r="G59" s="11">
        <f t="shared" si="64"/>
        <v>0</v>
      </c>
      <c r="H59" s="4">
        <f>SUM(H62+H65+H68)</f>
        <v>0</v>
      </c>
      <c r="I59" s="4">
        <f t="shared" si="67"/>
        <v>0</v>
      </c>
      <c r="J59" s="4">
        <f t="shared" si="67"/>
        <v>0</v>
      </c>
      <c r="K59" s="4">
        <f t="shared" si="67"/>
        <v>0</v>
      </c>
      <c r="L59" s="4">
        <f t="shared" si="67"/>
        <v>0</v>
      </c>
      <c r="M59" s="4">
        <f t="shared" si="67"/>
        <v>0</v>
      </c>
      <c r="N59" s="82">
        <f t="shared" si="67"/>
        <v>0</v>
      </c>
      <c r="O59" s="4">
        <f t="shared" si="67"/>
        <v>0</v>
      </c>
      <c r="P59" s="4">
        <f t="shared" ref="P59" si="70">SUM(P62+P65+P68)</f>
        <v>0</v>
      </c>
      <c r="Q59" s="71"/>
      <c r="R59" s="71"/>
      <c r="S59" s="71"/>
      <c r="T59" s="25"/>
      <c r="U59" s="25"/>
      <c r="V59" s="25"/>
      <c r="W59" s="25"/>
      <c r="X59" s="25"/>
      <c r="Y59" s="71"/>
      <c r="Z59" s="25"/>
      <c r="AA59" s="71"/>
      <c r="AB59" s="71"/>
    </row>
    <row r="60" spans="1:28" ht="33.75" customHeight="1">
      <c r="A60" s="29"/>
      <c r="B60" s="59" t="s">
        <v>33</v>
      </c>
      <c r="C60" s="29">
        <v>2018</v>
      </c>
      <c r="D60" s="29">
        <v>2026</v>
      </c>
      <c r="E60" s="29" t="s">
        <v>28</v>
      </c>
      <c r="F60" s="6" t="s">
        <v>15</v>
      </c>
      <c r="G60" s="11">
        <f t="shared" si="64"/>
        <v>681816.83</v>
      </c>
      <c r="H60" s="2">
        <f t="shared" ref="H60" si="71">SUM(H61:H62)</f>
        <v>52450</v>
      </c>
      <c r="I60" s="2">
        <f>SUM(I61:I62)</f>
        <v>117441.43</v>
      </c>
      <c r="J60" s="2">
        <f t="shared" ref="J60:O60" si="72">SUM(J61:J62)</f>
        <v>58443</v>
      </c>
      <c r="K60" s="2">
        <f t="shared" ref="K60" si="73">SUM(K61:K62)</f>
        <v>97667</v>
      </c>
      <c r="L60" s="2">
        <f t="shared" si="72"/>
        <v>106156.5</v>
      </c>
      <c r="M60" s="2">
        <f t="shared" si="72"/>
        <v>67858.899999999994</v>
      </c>
      <c r="N60" s="85">
        <f t="shared" si="72"/>
        <v>77800</v>
      </c>
      <c r="O60" s="2">
        <f t="shared" si="72"/>
        <v>52000</v>
      </c>
      <c r="P60" s="2">
        <f t="shared" ref="P60" si="74">SUM(P61:P62)</f>
        <v>52000</v>
      </c>
      <c r="Q60" s="72" t="s">
        <v>51</v>
      </c>
      <c r="R60" s="44" t="s">
        <v>20</v>
      </c>
      <c r="S60" s="44" t="s">
        <v>21</v>
      </c>
      <c r="T60" s="22">
        <v>10</v>
      </c>
      <c r="U60" s="22">
        <v>10</v>
      </c>
      <c r="V60" s="22">
        <v>10</v>
      </c>
      <c r="W60" s="22">
        <v>5</v>
      </c>
      <c r="X60" s="22">
        <v>5</v>
      </c>
      <c r="Y60" s="44">
        <v>5</v>
      </c>
      <c r="Z60" s="22"/>
      <c r="AA60" s="44">
        <v>0</v>
      </c>
      <c r="AB60" s="44">
        <v>0</v>
      </c>
    </row>
    <row r="61" spans="1:28" ht="33.75" customHeight="1">
      <c r="A61" s="29"/>
      <c r="B61" s="60" t="s">
        <v>38</v>
      </c>
      <c r="C61" s="29"/>
      <c r="D61" s="29"/>
      <c r="E61" s="29"/>
      <c r="F61" s="6" t="s">
        <v>16</v>
      </c>
      <c r="G61" s="11">
        <f t="shared" si="64"/>
        <v>681816.83</v>
      </c>
      <c r="H61" s="2">
        <v>52450</v>
      </c>
      <c r="I61" s="2">
        <v>117441.43</v>
      </c>
      <c r="J61" s="2">
        <v>58443</v>
      </c>
      <c r="K61" s="2">
        <v>97667</v>
      </c>
      <c r="L61" s="2">
        <v>106156.5</v>
      </c>
      <c r="M61" s="2">
        <v>67858.899999999994</v>
      </c>
      <c r="N61" s="85">
        <v>77800</v>
      </c>
      <c r="O61" s="2">
        <v>52000</v>
      </c>
      <c r="P61" s="2">
        <v>52000</v>
      </c>
      <c r="Q61" s="72"/>
      <c r="R61" s="44"/>
      <c r="S61" s="44"/>
      <c r="T61" s="22"/>
      <c r="U61" s="22"/>
      <c r="V61" s="22"/>
      <c r="W61" s="22"/>
      <c r="X61" s="22"/>
      <c r="Y61" s="44"/>
      <c r="Z61" s="22"/>
      <c r="AA61" s="44"/>
      <c r="AB61" s="44"/>
    </row>
    <row r="62" spans="1:28" ht="99.6" customHeight="1">
      <c r="A62" s="29"/>
      <c r="B62" s="60"/>
      <c r="C62" s="29"/>
      <c r="D62" s="29"/>
      <c r="E62" s="29"/>
      <c r="F62" s="6" t="s">
        <v>17</v>
      </c>
      <c r="G62" s="11">
        <f t="shared" si="64"/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85">
        <v>0</v>
      </c>
      <c r="O62" s="2">
        <v>0</v>
      </c>
      <c r="P62" s="2">
        <v>0</v>
      </c>
      <c r="Q62" s="72"/>
      <c r="R62" s="44"/>
      <c r="S62" s="44"/>
      <c r="T62" s="22"/>
      <c r="U62" s="22"/>
      <c r="V62" s="22"/>
      <c r="W62" s="22"/>
      <c r="X62" s="22"/>
      <c r="Y62" s="44"/>
      <c r="Z62" s="22"/>
      <c r="AA62" s="44"/>
      <c r="AB62" s="44"/>
    </row>
    <row r="63" spans="1:28" ht="46.5" customHeight="1">
      <c r="A63" s="29"/>
      <c r="B63" s="59" t="s">
        <v>34</v>
      </c>
      <c r="C63" s="29">
        <v>2018</v>
      </c>
      <c r="D63" s="29">
        <v>2026</v>
      </c>
      <c r="E63" s="29" t="s">
        <v>28</v>
      </c>
      <c r="F63" s="6" t="s">
        <v>15</v>
      </c>
      <c r="G63" s="11">
        <f t="shared" si="64"/>
        <v>318530</v>
      </c>
      <c r="H63" s="2">
        <f t="shared" ref="H63:O63" si="75">SUM(H64:H65)</f>
        <v>0</v>
      </c>
      <c r="I63" s="2">
        <f t="shared" ref="I63:K63" si="76">SUM(I64:I65)</f>
        <v>81235</v>
      </c>
      <c r="J63" s="2">
        <f t="shared" si="76"/>
        <v>30500</v>
      </c>
      <c r="K63" s="2">
        <f t="shared" si="76"/>
        <v>74265</v>
      </c>
      <c r="L63" s="2">
        <f t="shared" si="75"/>
        <v>0</v>
      </c>
      <c r="M63" s="2">
        <f t="shared" si="75"/>
        <v>113030</v>
      </c>
      <c r="N63" s="85">
        <f t="shared" si="75"/>
        <v>1500</v>
      </c>
      <c r="O63" s="2">
        <f t="shared" si="75"/>
        <v>13500</v>
      </c>
      <c r="P63" s="2">
        <f t="shared" ref="P63" si="77">SUM(P64:P65)</f>
        <v>4500</v>
      </c>
      <c r="Q63" s="44" t="s">
        <v>50</v>
      </c>
      <c r="R63" s="44" t="s">
        <v>24</v>
      </c>
      <c r="S63" s="44" t="s">
        <v>21</v>
      </c>
      <c r="T63" s="22">
        <v>0</v>
      </c>
      <c r="U63" s="22">
        <v>3</v>
      </c>
      <c r="V63" s="22">
        <v>3</v>
      </c>
      <c r="W63" s="22">
        <v>1</v>
      </c>
      <c r="X63" s="73">
        <v>0</v>
      </c>
      <c r="Y63" s="44">
        <v>15</v>
      </c>
      <c r="Z63" s="22"/>
      <c r="AA63" s="44">
        <v>0</v>
      </c>
      <c r="AB63" s="44">
        <v>0</v>
      </c>
    </row>
    <row r="64" spans="1:28" ht="33.75" customHeight="1">
      <c r="A64" s="29"/>
      <c r="B64" s="60" t="s">
        <v>39</v>
      </c>
      <c r="C64" s="29"/>
      <c r="D64" s="29"/>
      <c r="E64" s="29"/>
      <c r="F64" s="6" t="s">
        <v>16</v>
      </c>
      <c r="G64" s="11">
        <f t="shared" si="64"/>
        <v>318530</v>
      </c>
      <c r="H64" s="2">
        <v>0</v>
      </c>
      <c r="I64" s="2">
        <v>81235</v>
      </c>
      <c r="J64" s="2">
        <v>30500</v>
      </c>
      <c r="K64" s="2">
        <v>74265</v>
      </c>
      <c r="L64" s="2">
        <v>0</v>
      </c>
      <c r="M64" s="2">
        <v>113030</v>
      </c>
      <c r="N64" s="85">
        <v>1500</v>
      </c>
      <c r="O64" s="2">
        <v>13500</v>
      </c>
      <c r="P64" s="2">
        <v>4500</v>
      </c>
      <c r="Q64" s="44"/>
      <c r="R64" s="44"/>
      <c r="S64" s="44"/>
      <c r="T64" s="22"/>
      <c r="U64" s="22"/>
      <c r="V64" s="22"/>
      <c r="W64" s="22"/>
      <c r="X64" s="73"/>
      <c r="Y64" s="44"/>
      <c r="Z64" s="22"/>
      <c r="AA64" s="44"/>
      <c r="AB64" s="44"/>
    </row>
    <row r="65" spans="1:28" ht="78" customHeight="1">
      <c r="A65" s="29"/>
      <c r="B65" s="60"/>
      <c r="C65" s="29"/>
      <c r="D65" s="29"/>
      <c r="E65" s="29"/>
      <c r="F65" s="6" t="s">
        <v>17</v>
      </c>
      <c r="G65" s="11">
        <f t="shared" si="64"/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85">
        <v>0</v>
      </c>
      <c r="O65" s="2">
        <v>0</v>
      </c>
      <c r="P65" s="2">
        <v>0</v>
      </c>
      <c r="Q65" s="44"/>
      <c r="R65" s="44"/>
      <c r="S65" s="44"/>
      <c r="T65" s="22"/>
      <c r="U65" s="22"/>
      <c r="V65" s="22"/>
      <c r="W65" s="22"/>
      <c r="X65" s="73"/>
      <c r="Y65" s="44"/>
      <c r="Z65" s="22"/>
      <c r="AA65" s="44"/>
      <c r="AB65" s="44"/>
    </row>
    <row r="66" spans="1:28" ht="33.75" customHeight="1">
      <c r="A66" s="29"/>
      <c r="B66" s="59" t="s">
        <v>35</v>
      </c>
      <c r="C66" s="29">
        <v>2018</v>
      </c>
      <c r="D66" s="29">
        <v>2026</v>
      </c>
      <c r="E66" s="29" t="s">
        <v>28</v>
      </c>
      <c r="F66" s="6" t="s">
        <v>15</v>
      </c>
      <c r="G66" s="11">
        <f t="shared" si="64"/>
        <v>369306.06</v>
      </c>
      <c r="H66" s="2">
        <f t="shared" ref="H66:O66" si="78">SUM(H67:H68)</f>
        <v>0</v>
      </c>
      <c r="I66" s="2">
        <f t="shared" ref="I66:K66" si="79">SUM(I67:I68)</f>
        <v>0</v>
      </c>
      <c r="J66" s="2">
        <f t="shared" si="79"/>
        <v>0</v>
      </c>
      <c r="K66" s="2">
        <f t="shared" si="79"/>
        <v>0</v>
      </c>
      <c r="L66" s="2">
        <f t="shared" si="78"/>
        <v>369306.06</v>
      </c>
      <c r="M66" s="2">
        <f t="shared" si="78"/>
        <v>0</v>
      </c>
      <c r="N66" s="85">
        <f t="shared" si="78"/>
        <v>0</v>
      </c>
      <c r="O66" s="2">
        <f t="shared" si="78"/>
        <v>0</v>
      </c>
      <c r="P66" s="2">
        <f t="shared" ref="P66" si="80">SUM(P67:P68)</f>
        <v>0</v>
      </c>
      <c r="Q66" s="44" t="s">
        <v>74</v>
      </c>
      <c r="R66" s="44" t="s">
        <v>24</v>
      </c>
      <c r="S66" s="44" t="s">
        <v>21</v>
      </c>
      <c r="T66" s="22">
        <v>0</v>
      </c>
      <c r="U66" s="22">
        <v>0</v>
      </c>
      <c r="V66" s="22">
        <v>1</v>
      </c>
      <c r="W66" s="22">
        <v>0</v>
      </c>
      <c r="X66" s="22">
        <v>1</v>
      </c>
      <c r="Y66" s="74" t="s">
        <v>13</v>
      </c>
      <c r="Z66" s="73" t="s">
        <v>13</v>
      </c>
      <c r="AA66" s="61" t="s">
        <v>13</v>
      </c>
      <c r="AB66" s="61" t="s">
        <v>13</v>
      </c>
    </row>
    <row r="67" spans="1:28" ht="33.75" customHeight="1">
      <c r="A67" s="29"/>
      <c r="B67" s="60" t="s">
        <v>73</v>
      </c>
      <c r="C67" s="29"/>
      <c r="D67" s="29"/>
      <c r="E67" s="29"/>
      <c r="F67" s="6" t="s">
        <v>16</v>
      </c>
      <c r="G67" s="11">
        <f t="shared" si="64"/>
        <v>369306.06</v>
      </c>
      <c r="H67" s="2">
        <v>0</v>
      </c>
      <c r="I67" s="2">
        <v>0</v>
      </c>
      <c r="J67" s="2">
        <v>0</v>
      </c>
      <c r="K67" s="2">
        <v>0</v>
      </c>
      <c r="L67" s="2">
        <v>369306.06</v>
      </c>
      <c r="M67" s="2">
        <v>0</v>
      </c>
      <c r="N67" s="85">
        <v>0</v>
      </c>
      <c r="O67" s="2">
        <v>0</v>
      </c>
      <c r="P67" s="2">
        <v>0</v>
      </c>
      <c r="Q67" s="44"/>
      <c r="R67" s="44"/>
      <c r="S67" s="44"/>
      <c r="T67" s="22"/>
      <c r="U67" s="22"/>
      <c r="V67" s="22"/>
      <c r="W67" s="22"/>
      <c r="X67" s="22"/>
      <c r="Y67" s="74"/>
      <c r="Z67" s="73"/>
      <c r="AA67" s="61"/>
      <c r="AB67" s="61"/>
    </row>
    <row r="68" spans="1:28" ht="68.25" customHeight="1">
      <c r="A68" s="29"/>
      <c r="B68" s="60"/>
      <c r="C68" s="29"/>
      <c r="D68" s="29"/>
      <c r="E68" s="29"/>
      <c r="F68" s="6" t="s">
        <v>17</v>
      </c>
      <c r="G68" s="11">
        <f t="shared" si="64"/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85">
        <v>0</v>
      </c>
      <c r="O68" s="2">
        <v>0</v>
      </c>
      <c r="P68" s="2">
        <v>0</v>
      </c>
      <c r="Q68" s="44"/>
      <c r="R68" s="44"/>
      <c r="S68" s="44"/>
      <c r="T68" s="22"/>
      <c r="U68" s="22"/>
      <c r="V68" s="22"/>
      <c r="W68" s="22"/>
      <c r="X68" s="22"/>
      <c r="Y68" s="74"/>
      <c r="Z68" s="73"/>
      <c r="AA68" s="61"/>
      <c r="AB68" s="61"/>
    </row>
    <row r="69" spans="1:28" ht="44.25" customHeight="1">
      <c r="A69" s="29"/>
      <c r="B69" s="59" t="s">
        <v>40</v>
      </c>
      <c r="C69" s="29">
        <v>2018</v>
      </c>
      <c r="D69" s="29">
        <v>2026</v>
      </c>
      <c r="E69" s="29" t="s">
        <v>28</v>
      </c>
      <c r="F69" s="6" t="s">
        <v>15</v>
      </c>
      <c r="G69" s="11">
        <f t="shared" si="64"/>
        <v>32701.599999999999</v>
      </c>
      <c r="H69" s="4">
        <f t="shared" ref="H69:L69" si="81">SUM(H72)</f>
        <v>0</v>
      </c>
      <c r="I69" s="4">
        <f t="shared" ref="I69:K69" si="82">SUM(I72)</f>
        <v>1662</v>
      </c>
      <c r="J69" s="4">
        <f t="shared" si="82"/>
        <v>0</v>
      </c>
      <c r="K69" s="4">
        <f t="shared" si="82"/>
        <v>22456</v>
      </c>
      <c r="L69" s="4">
        <f t="shared" si="81"/>
        <v>6583.6</v>
      </c>
      <c r="M69" s="4">
        <f>SUM(M72)</f>
        <v>0</v>
      </c>
      <c r="N69" s="82">
        <f t="shared" ref="N69:O69" si="83">SUM(N72)</f>
        <v>0</v>
      </c>
      <c r="O69" s="4">
        <f t="shared" si="83"/>
        <v>1000</v>
      </c>
      <c r="P69" s="4">
        <f t="shared" ref="P69" si="84">SUM(P72)</f>
        <v>1000</v>
      </c>
      <c r="Q69" s="61" t="s">
        <v>13</v>
      </c>
      <c r="R69" s="61" t="s">
        <v>13</v>
      </c>
      <c r="S69" s="61" t="s">
        <v>13</v>
      </c>
      <c r="T69" s="21" t="s">
        <v>13</v>
      </c>
      <c r="U69" s="21" t="s">
        <v>13</v>
      </c>
      <c r="V69" s="21" t="s">
        <v>13</v>
      </c>
      <c r="W69" s="21" t="s">
        <v>13</v>
      </c>
      <c r="X69" s="21" t="s">
        <v>13</v>
      </c>
      <c r="Y69" s="61" t="s">
        <v>13</v>
      </c>
      <c r="Z69" s="21" t="s">
        <v>13</v>
      </c>
      <c r="AA69" s="61" t="s">
        <v>13</v>
      </c>
      <c r="AB69" s="61" t="s">
        <v>13</v>
      </c>
    </row>
    <row r="70" spans="1:28" ht="21" customHeight="1">
      <c r="A70" s="29"/>
      <c r="B70" s="60" t="s">
        <v>41</v>
      </c>
      <c r="C70" s="29"/>
      <c r="D70" s="29"/>
      <c r="E70" s="29"/>
      <c r="F70" s="6" t="s">
        <v>16</v>
      </c>
      <c r="G70" s="11">
        <f t="shared" si="64"/>
        <v>32701.599999999999</v>
      </c>
      <c r="H70" s="4">
        <f>SUM(H73)</f>
        <v>0</v>
      </c>
      <c r="I70" s="4">
        <f t="shared" ref="I70:K70" si="85">SUM(I73)</f>
        <v>1662</v>
      </c>
      <c r="J70" s="4">
        <f t="shared" si="85"/>
        <v>0</v>
      </c>
      <c r="K70" s="4">
        <f t="shared" si="85"/>
        <v>22456</v>
      </c>
      <c r="L70" s="4">
        <f t="shared" ref="L70" si="86">SUM(L73)</f>
        <v>6583.6</v>
      </c>
      <c r="M70" s="4">
        <f>SUM(M73)</f>
        <v>0</v>
      </c>
      <c r="N70" s="82">
        <f t="shared" ref="N70:O70" si="87">SUM(N73)</f>
        <v>0</v>
      </c>
      <c r="O70" s="4">
        <f t="shared" si="87"/>
        <v>1000</v>
      </c>
      <c r="P70" s="4">
        <f t="shared" ref="P70" si="88">SUM(P73)</f>
        <v>1000</v>
      </c>
      <c r="Q70" s="61"/>
      <c r="R70" s="61"/>
      <c r="S70" s="61"/>
      <c r="T70" s="21"/>
      <c r="U70" s="21"/>
      <c r="V70" s="21"/>
      <c r="W70" s="21"/>
      <c r="X70" s="21"/>
      <c r="Y70" s="61"/>
      <c r="Z70" s="21"/>
      <c r="AA70" s="61"/>
      <c r="AB70" s="61"/>
    </row>
    <row r="71" spans="1:28" ht="53.25" customHeight="1">
      <c r="A71" s="29"/>
      <c r="B71" s="60"/>
      <c r="C71" s="29"/>
      <c r="D71" s="29"/>
      <c r="E71" s="29"/>
      <c r="F71" s="6" t="s">
        <v>17</v>
      </c>
      <c r="G71" s="11">
        <f t="shared" si="64"/>
        <v>0</v>
      </c>
      <c r="H71" s="4">
        <f t="shared" ref="H71:L71" si="89">SUM(H74)</f>
        <v>0</v>
      </c>
      <c r="I71" s="4">
        <f t="shared" ref="I71:K71" si="90">SUM(I74)</f>
        <v>0</v>
      </c>
      <c r="J71" s="4">
        <f t="shared" si="90"/>
        <v>0</v>
      </c>
      <c r="K71" s="4">
        <f t="shared" si="90"/>
        <v>0</v>
      </c>
      <c r="L71" s="4">
        <f t="shared" si="89"/>
        <v>0</v>
      </c>
      <c r="M71" s="4">
        <f>SUM(M74)</f>
        <v>0</v>
      </c>
      <c r="N71" s="82">
        <f t="shared" ref="N71:O71" si="91">SUM(N74)</f>
        <v>0</v>
      </c>
      <c r="O71" s="4">
        <f t="shared" si="91"/>
        <v>0</v>
      </c>
      <c r="P71" s="4">
        <f t="shared" ref="P71" si="92">SUM(P74)</f>
        <v>0</v>
      </c>
      <c r="Q71" s="61"/>
      <c r="R71" s="61"/>
      <c r="S71" s="61"/>
      <c r="T71" s="21"/>
      <c r="U71" s="21"/>
      <c r="V71" s="21"/>
      <c r="W71" s="21"/>
      <c r="X71" s="21"/>
      <c r="Y71" s="61"/>
      <c r="Z71" s="21"/>
      <c r="AA71" s="61"/>
      <c r="AB71" s="61"/>
    </row>
    <row r="72" spans="1:28" ht="39.75" customHeight="1">
      <c r="A72" s="29"/>
      <c r="B72" s="59" t="s">
        <v>32</v>
      </c>
      <c r="C72" s="29">
        <v>2018</v>
      </c>
      <c r="D72" s="29">
        <v>2026</v>
      </c>
      <c r="E72" s="29" t="s">
        <v>28</v>
      </c>
      <c r="F72" s="6" t="s">
        <v>15</v>
      </c>
      <c r="G72" s="11">
        <f>H72+I72+J72+K72+L72+M72+N72+O72+P72</f>
        <v>32701.599999999999</v>
      </c>
      <c r="H72" s="4">
        <f>SUM(H75+H78)</f>
        <v>0</v>
      </c>
      <c r="I72" s="4">
        <f t="shared" ref="I72:P72" si="93">SUM(I75+I78)</f>
        <v>1662</v>
      </c>
      <c r="J72" s="4">
        <f t="shared" si="93"/>
        <v>0</v>
      </c>
      <c r="K72" s="4">
        <f t="shared" si="93"/>
        <v>22456</v>
      </c>
      <c r="L72" s="4">
        <f t="shared" si="93"/>
        <v>6583.6</v>
      </c>
      <c r="M72" s="4">
        <f t="shared" si="93"/>
        <v>0</v>
      </c>
      <c r="N72" s="82">
        <f t="shared" si="93"/>
        <v>0</v>
      </c>
      <c r="O72" s="4">
        <f t="shared" si="93"/>
        <v>1000</v>
      </c>
      <c r="P72" s="4">
        <f t="shared" si="93"/>
        <v>1000</v>
      </c>
      <c r="Q72" s="61" t="s">
        <v>13</v>
      </c>
      <c r="R72" s="61" t="s">
        <v>13</v>
      </c>
      <c r="S72" s="61" t="s">
        <v>13</v>
      </c>
      <c r="T72" s="21" t="s">
        <v>13</v>
      </c>
      <c r="U72" s="21" t="s">
        <v>13</v>
      </c>
      <c r="V72" s="21" t="s">
        <v>13</v>
      </c>
      <c r="W72" s="21" t="s">
        <v>13</v>
      </c>
      <c r="X72" s="21" t="s">
        <v>13</v>
      </c>
      <c r="Y72" s="61" t="s">
        <v>13</v>
      </c>
      <c r="Z72" s="21" t="s">
        <v>13</v>
      </c>
      <c r="AA72" s="61" t="s">
        <v>13</v>
      </c>
      <c r="AB72" s="61" t="s">
        <v>13</v>
      </c>
    </row>
    <row r="73" spans="1:28" ht="20.25" customHeight="1">
      <c r="A73" s="29"/>
      <c r="B73" s="60" t="s">
        <v>42</v>
      </c>
      <c r="C73" s="29"/>
      <c r="D73" s="29"/>
      <c r="E73" s="29"/>
      <c r="F73" s="6" t="s">
        <v>16</v>
      </c>
      <c r="G73" s="11">
        <f>H73+I73+J73+K73+L73+M73+N73+O73+P73</f>
        <v>32701.599999999999</v>
      </c>
      <c r="H73" s="4">
        <f>SUM(H76+H79)</f>
        <v>0</v>
      </c>
      <c r="I73" s="4">
        <f t="shared" ref="I73:P73" si="94">SUM(I76+I79)</f>
        <v>1662</v>
      </c>
      <c r="J73" s="4">
        <f t="shared" si="94"/>
        <v>0</v>
      </c>
      <c r="K73" s="4">
        <f t="shared" si="94"/>
        <v>22456</v>
      </c>
      <c r="L73" s="4">
        <f t="shared" si="94"/>
        <v>6583.6</v>
      </c>
      <c r="M73" s="4">
        <f t="shared" si="94"/>
        <v>0</v>
      </c>
      <c r="N73" s="82">
        <f t="shared" si="94"/>
        <v>0</v>
      </c>
      <c r="O73" s="4">
        <f t="shared" si="94"/>
        <v>1000</v>
      </c>
      <c r="P73" s="4">
        <f t="shared" si="94"/>
        <v>1000</v>
      </c>
      <c r="Q73" s="61"/>
      <c r="R73" s="61"/>
      <c r="S73" s="61"/>
      <c r="T73" s="21"/>
      <c r="U73" s="21"/>
      <c r="V73" s="21"/>
      <c r="W73" s="21"/>
      <c r="X73" s="21"/>
      <c r="Y73" s="61"/>
      <c r="Z73" s="21"/>
      <c r="AA73" s="61"/>
      <c r="AB73" s="61"/>
    </row>
    <row r="74" spans="1:28" ht="66" customHeight="1">
      <c r="A74" s="29"/>
      <c r="B74" s="60"/>
      <c r="C74" s="29"/>
      <c r="D74" s="29"/>
      <c r="E74" s="29"/>
      <c r="F74" s="6" t="s">
        <v>17</v>
      </c>
      <c r="G74" s="11">
        <f>H74+I74+J74+K74+L74+M74+N74+O74+P74</f>
        <v>0</v>
      </c>
      <c r="H74" s="4">
        <f>SUM(H77+H80+H89)</f>
        <v>0</v>
      </c>
      <c r="I74" s="4">
        <f t="shared" ref="I74:P74" si="95">SUM(I77+I80+I89)</f>
        <v>0</v>
      </c>
      <c r="J74" s="4">
        <f t="shared" si="95"/>
        <v>0</v>
      </c>
      <c r="K74" s="4">
        <f t="shared" si="95"/>
        <v>0</v>
      </c>
      <c r="L74" s="4">
        <f t="shared" si="95"/>
        <v>0</v>
      </c>
      <c r="M74" s="4">
        <f t="shared" si="95"/>
        <v>0</v>
      </c>
      <c r="N74" s="82">
        <f t="shared" si="95"/>
        <v>0</v>
      </c>
      <c r="O74" s="4">
        <f t="shared" si="95"/>
        <v>0</v>
      </c>
      <c r="P74" s="4">
        <f t="shared" si="95"/>
        <v>0</v>
      </c>
      <c r="Q74" s="61"/>
      <c r="R74" s="61"/>
      <c r="S74" s="61"/>
      <c r="T74" s="21"/>
      <c r="U74" s="21"/>
      <c r="V74" s="21"/>
      <c r="W74" s="21"/>
      <c r="X74" s="21"/>
      <c r="Y74" s="61"/>
      <c r="Z74" s="21"/>
      <c r="AA74" s="61"/>
      <c r="AB74" s="61"/>
    </row>
    <row r="75" spans="1:28" ht="71.400000000000006" customHeight="1">
      <c r="A75" s="29"/>
      <c r="B75" s="59" t="s">
        <v>33</v>
      </c>
      <c r="C75" s="29">
        <v>2018</v>
      </c>
      <c r="D75" s="29">
        <v>2026</v>
      </c>
      <c r="E75" s="29" t="s">
        <v>28</v>
      </c>
      <c r="F75" s="6" t="s">
        <v>15</v>
      </c>
      <c r="G75" s="11">
        <f t="shared" si="64"/>
        <v>9245.6</v>
      </c>
      <c r="H75" s="2">
        <f t="shared" ref="H75:O75" si="96">SUM(H76:H77)</f>
        <v>0</v>
      </c>
      <c r="I75" s="2">
        <f t="shared" ref="I75:K75" si="97">SUM(I76:I77)</f>
        <v>1662</v>
      </c>
      <c r="J75" s="2">
        <f>SUM(J76:J77)</f>
        <v>0</v>
      </c>
      <c r="K75" s="2">
        <f t="shared" si="97"/>
        <v>0</v>
      </c>
      <c r="L75" s="2">
        <f t="shared" si="96"/>
        <v>6583.6</v>
      </c>
      <c r="M75" s="2">
        <f t="shared" si="96"/>
        <v>0</v>
      </c>
      <c r="N75" s="85">
        <f t="shared" si="96"/>
        <v>0</v>
      </c>
      <c r="O75" s="2">
        <f t="shared" si="96"/>
        <v>500</v>
      </c>
      <c r="P75" s="2">
        <f t="shared" ref="P75" si="98">SUM(P76:P77)</f>
        <v>500</v>
      </c>
      <c r="Q75" s="29" t="s">
        <v>48</v>
      </c>
      <c r="R75" s="44" t="s">
        <v>20</v>
      </c>
      <c r="S75" s="44" t="s">
        <v>21</v>
      </c>
      <c r="T75" s="22">
        <v>0</v>
      </c>
      <c r="U75" s="22">
        <v>15</v>
      </c>
      <c r="V75" s="22">
        <v>0</v>
      </c>
      <c r="W75" s="22">
        <v>15</v>
      </c>
      <c r="X75" s="22">
        <v>15</v>
      </c>
      <c r="Y75" s="44">
        <v>15</v>
      </c>
      <c r="Z75" s="22"/>
      <c r="AA75" s="44"/>
      <c r="AB75" s="44"/>
    </row>
    <row r="76" spans="1:28" ht="90" customHeight="1">
      <c r="A76" s="29"/>
      <c r="B76" s="60" t="s">
        <v>43</v>
      </c>
      <c r="C76" s="29"/>
      <c r="D76" s="29"/>
      <c r="E76" s="29"/>
      <c r="F76" s="6" t="s">
        <v>16</v>
      </c>
      <c r="G76" s="11">
        <f t="shared" si="64"/>
        <v>9245.6</v>
      </c>
      <c r="H76" s="2">
        <v>0</v>
      </c>
      <c r="I76" s="2">
        <v>1662</v>
      </c>
      <c r="J76" s="2">
        <v>0</v>
      </c>
      <c r="K76" s="2">
        <v>0</v>
      </c>
      <c r="L76" s="2">
        <v>6583.6</v>
      </c>
      <c r="M76" s="2">
        <v>0</v>
      </c>
      <c r="N76" s="85">
        <v>0</v>
      </c>
      <c r="O76" s="2">
        <v>500</v>
      </c>
      <c r="P76" s="2">
        <v>500</v>
      </c>
      <c r="Q76" s="29"/>
      <c r="R76" s="44"/>
      <c r="S76" s="44"/>
      <c r="T76" s="22"/>
      <c r="U76" s="22"/>
      <c r="V76" s="22"/>
      <c r="W76" s="22"/>
      <c r="X76" s="22"/>
      <c r="Y76" s="44"/>
      <c r="Z76" s="22"/>
      <c r="AA76" s="44"/>
      <c r="AB76" s="44"/>
    </row>
    <row r="77" spans="1:28" ht="59.4" customHeight="1">
      <c r="A77" s="29"/>
      <c r="B77" s="60"/>
      <c r="C77" s="29"/>
      <c r="D77" s="29"/>
      <c r="E77" s="29"/>
      <c r="F77" s="6" t="s">
        <v>17</v>
      </c>
      <c r="G77" s="11">
        <f t="shared" si="64"/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85">
        <v>0</v>
      </c>
      <c r="O77" s="2">
        <v>0</v>
      </c>
      <c r="P77" s="2">
        <v>0</v>
      </c>
      <c r="Q77" s="29"/>
      <c r="R77" s="44"/>
      <c r="S77" s="44"/>
      <c r="T77" s="22"/>
      <c r="U77" s="22"/>
      <c r="V77" s="22"/>
      <c r="W77" s="22"/>
      <c r="X77" s="22"/>
      <c r="Y77" s="44"/>
      <c r="Z77" s="22"/>
      <c r="AA77" s="44"/>
      <c r="AB77" s="44"/>
    </row>
    <row r="78" spans="1:28" ht="27" customHeight="1">
      <c r="A78" s="29"/>
      <c r="B78" s="59" t="s">
        <v>34</v>
      </c>
      <c r="C78" s="29">
        <v>2018</v>
      </c>
      <c r="D78" s="29">
        <v>2026</v>
      </c>
      <c r="E78" s="29" t="s">
        <v>28</v>
      </c>
      <c r="F78" s="6" t="s">
        <v>15</v>
      </c>
      <c r="G78" s="11">
        <f t="shared" si="64"/>
        <v>23456</v>
      </c>
      <c r="H78" s="2">
        <f t="shared" ref="H78:O78" si="99">SUM(H79:H80)</f>
        <v>0</v>
      </c>
      <c r="I78" s="2">
        <f t="shared" ref="I78:K78" si="100">SUM(I79:I80)</f>
        <v>0</v>
      </c>
      <c r="J78" s="2">
        <f t="shared" si="100"/>
        <v>0</v>
      </c>
      <c r="K78" s="2">
        <f t="shared" si="100"/>
        <v>22456</v>
      </c>
      <c r="L78" s="2">
        <f t="shared" si="99"/>
        <v>0</v>
      </c>
      <c r="M78" s="2">
        <f t="shared" si="99"/>
        <v>0</v>
      </c>
      <c r="N78" s="85">
        <f>SUM(N79:N80)</f>
        <v>0</v>
      </c>
      <c r="O78" s="2">
        <f t="shared" si="99"/>
        <v>500</v>
      </c>
      <c r="P78" s="2">
        <f t="shared" ref="P78" si="101">SUM(P79:P80)</f>
        <v>500</v>
      </c>
      <c r="Q78" s="29" t="s">
        <v>49</v>
      </c>
      <c r="R78" s="44" t="s">
        <v>20</v>
      </c>
      <c r="S78" s="44"/>
      <c r="T78" s="22">
        <v>0</v>
      </c>
      <c r="U78" s="22">
        <v>55</v>
      </c>
      <c r="V78" s="22">
        <v>0</v>
      </c>
      <c r="W78" s="22">
        <v>10</v>
      </c>
      <c r="X78" s="22">
        <v>0</v>
      </c>
      <c r="Y78" s="44">
        <v>10</v>
      </c>
      <c r="Z78" s="22"/>
      <c r="AA78" s="44"/>
      <c r="AB78" s="44"/>
    </row>
    <row r="79" spans="1:28" ht="86.4" customHeight="1">
      <c r="A79" s="29"/>
      <c r="B79" s="60" t="s">
        <v>44</v>
      </c>
      <c r="C79" s="29"/>
      <c r="D79" s="29"/>
      <c r="E79" s="29"/>
      <c r="F79" s="6" t="s">
        <v>16</v>
      </c>
      <c r="G79" s="11">
        <f t="shared" si="64"/>
        <v>23456</v>
      </c>
      <c r="H79" s="2">
        <v>0</v>
      </c>
      <c r="I79" s="2">
        <v>0</v>
      </c>
      <c r="J79" s="2">
        <v>0</v>
      </c>
      <c r="K79" s="2">
        <v>22456</v>
      </c>
      <c r="L79" s="2">
        <v>0</v>
      </c>
      <c r="M79" s="2">
        <v>0</v>
      </c>
      <c r="N79" s="85">
        <v>0</v>
      </c>
      <c r="O79" s="2">
        <v>500</v>
      </c>
      <c r="P79" s="2">
        <v>500</v>
      </c>
      <c r="Q79" s="29"/>
      <c r="R79" s="44"/>
      <c r="S79" s="44"/>
      <c r="T79" s="22"/>
      <c r="U79" s="22"/>
      <c r="V79" s="22"/>
      <c r="W79" s="22"/>
      <c r="X79" s="22"/>
      <c r="Y79" s="44"/>
      <c r="Z79" s="22"/>
      <c r="AA79" s="44"/>
      <c r="AB79" s="44"/>
    </row>
    <row r="80" spans="1:28" ht="100.2" customHeight="1">
      <c r="A80" s="29"/>
      <c r="B80" s="69"/>
      <c r="C80" s="29"/>
      <c r="D80" s="29"/>
      <c r="E80" s="29"/>
      <c r="F80" s="6" t="s">
        <v>17</v>
      </c>
      <c r="G80" s="11">
        <f>H80+I80+J80+K80+L80+M80+N80+O80+P80</f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85">
        <v>0</v>
      </c>
      <c r="O80" s="2">
        <v>0</v>
      </c>
      <c r="P80" s="2">
        <v>0</v>
      </c>
      <c r="Q80" s="29"/>
      <c r="R80" s="44"/>
      <c r="S80" s="44"/>
      <c r="T80" s="22"/>
      <c r="U80" s="22"/>
      <c r="V80" s="22"/>
      <c r="W80" s="22"/>
      <c r="X80" s="22"/>
      <c r="Y80" s="44"/>
      <c r="Z80" s="22"/>
      <c r="AA80" s="44"/>
      <c r="AB80" s="44"/>
    </row>
    <row r="81" spans="1:28" ht="41.4" customHeight="1">
      <c r="A81" s="29"/>
      <c r="B81" s="59" t="s">
        <v>84</v>
      </c>
      <c r="C81" s="29">
        <v>2018</v>
      </c>
      <c r="D81" s="29">
        <v>2026</v>
      </c>
      <c r="E81" s="29" t="s">
        <v>28</v>
      </c>
      <c r="F81" s="6" t="s">
        <v>15</v>
      </c>
      <c r="G81" s="11">
        <f t="shared" ref="G81:G83" si="102">H81+I81+J81+K81+L81+M81+N81+O81+P81</f>
        <v>616234.76</v>
      </c>
      <c r="H81" s="2">
        <f>H82+H83</f>
        <v>50000</v>
      </c>
      <c r="I81" s="2">
        <f t="shared" ref="I81:P81" si="103">I82+I83</f>
        <v>69823.710000000006</v>
      </c>
      <c r="J81" s="2">
        <f t="shared" si="103"/>
        <v>74906</v>
      </c>
      <c r="K81" s="2">
        <f t="shared" si="103"/>
        <v>58700</v>
      </c>
      <c r="L81" s="2">
        <f t="shared" si="103"/>
        <v>89880.95</v>
      </c>
      <c r="M81" s="2">
        <f t="shared" si="103"/>
        <v>156924.1</v>
      </c>
      <c r="N81" s="85">
        <f t="shared" si="103"/>
        <v>60000</v>
      </c>
      <c r="O81" s="2">
        <f t="shared" si="103"/>
        <v>28000</v>
      </c>
      <c r="P81" s="2">
        <f t="shared" si="103"/>
        <v>28000</v>
      </c>
      <c r="Q81" s="61" t="s">
        <v>13</v>
      </c>
      <c r="R81" s="61" t="s">
        <v>13</v>
      </c>
      <c r="S81" s="61" t="s">
        <v>13</v>
      </c>
      <c r="T81" s="21" t="s">
        <v>13</v>
      </c>
      <c r="U81" s="21" t="s">
        <v>13</v>
      </c>
      <c r="V81" s="21" t="s">
        <v>13</v>
      </c>
      <c r="W81" s="21" t="s">
        <v>13</v>
      </c>
      <c r="X81" s="21" t="s">
        <v>13</v>
      </c>
      <c r="Y81" s="61" t="s">
        <v>13</v>
      </c>
      <c r="Z81" s="21" t="s">
        <v>13</v>
      </c>
      <c r="AA81" s="61" t="s">
        <v>13</v>
      </c>
      <c r="AB81" s="61" t="s">
        <v>13</v>
      </c>
    </row>
    <row r="82" spans="1:28" ht="64.95" customHeight="1">
      <c r="A82" s="29"/>
      <c r="B82" s="60" t="s">
        <v>93</v>
      </c>
      <c r="C82" s="29"/>
      <c r="D82" s="29"/>
      <c r="E82" s="29"/>
      <c r="F82" s="6" t="s">
        <v>16</v>
      </c>
      <c r="G82" s="11">
        <f t="shared" si="102"/>
        <v>616234.76</v>
      </c>
      <c r="H82" s="2">
        <f>H85</f>
        <v>50000</v>
      </c>
      <c r="I82" s="2">
        <f t="shared" ref="I82:P82" si="104">I85</f>
        <v>69823.710000000006</v>
      </c>
      <c r="J82" s="2">
        <f t="shared" si="104"/>
        <v>74906</v>
      </c>
      <c r="K82" s="2">
        <f t="shared" si="104"/>
        <v>58700</v>
      </c>
      <c r="L82" s="2">
        <f t="shared" si="104"/>
        <v>89880.95</v>
      </c>
      <c r="M82" s="2">
        <f t="shared" si="104"/>
        <v>156924.1</v>
      </c>
      <c r="N82" s="85">
        <f t="shared" si="104"/>
        <v>60000</v>
      </c>
      <c r="O82" s="2">
        <f t="shared" si="104"/>
        <v>28000</v>
      </c>
      <c r="P82" s="2">
        <f t="shared" si="104"/>
        <v>28000</v>
      </c>
      <c r="Q82" s="61"/>
      <c r="R82" s="61"/>
      <c r="S82" s="61"/>
      <c r="T82" s="21"/>
      <c r="U82" s="21"/>
      <c r="V82" s="21"/>
      <c r="W82" s="21"/>
      <c r="X82" s="21"/>
      <c r="Y82" s="61"/>
      <c r="Z82" s="21"/>
      <c r="AA82" s="61"/>
      <c r="AB82" s="61"/>
    </row>
    <row r="83" spans="1:28" ht="51" customHeight="1">
      <c r="A83" s="29"/>
      <c r="B83" s="60"/>
      <c r="C83" s="29"/>
      <c r="D83" s="29"/>
      <c r="E83" s="29"/>
      <c r="F83" s="6" t="s">
        <v>17</v>
      </c>
      <c r="G83" s="11">
        <f t="shared" si="102"/>
        <v>0</v>
      </c>
      <c r="H83" s="2">
        <f>H86</f>
        <v>0</v>
      </c>
      <c r="I83" s="2">
        <f t="shared" ref="I83:P83" si="105">I86</f>
        <v>0</v>
      </c>
      <c r="J83" s="2">
        <f t="shared" si="105"/>
        <v>0</v>
      </c>
      <c r="K83" s="2">
        <f t="shared" si="105"/>
        <v>0</v>
      </c>
      <c r="L83" s="2">
        <f t="shared" si="105"/>
        <v>0</v>
      </c>
      <c r="M83" s="2">
        <f t="shared" si="105"/>
        <v>0</v>
      </c>
      <c r="N83" s="85">
        <f t="shared" si="105"/>
        <v>0</v>
      </c>
      <c r="O83" s="2">
        <f t="shared" si="105"/>
        <v>0</v>
      </c>
      <c r="P83" s="2">
        <f t="shared" si="105"/>
        <v>0</v>
      </c>
      <c r="Q83" s="61"/>
      <c r="R83" s="61"/>
      <c r="S83" s="61"/>
      <c r="T83" s="21"/>
      <c r="U83" s="21"/>
      <c r="V83" s="21"/>
      <c r="W83" s="21"/>
      <c r="X83" s="21"/>
      <c r="Y83" s="61"/>
      <c r="Z83" s="21"/>
      <c r="AA83" s="61"/>
      <c r="AB83" s="61"/>
    </row>
    <row r="84" spans="1:28" ht="26.4" customHeight="1">
      <c r="A84" s="18"/>
      <c r="B84" s="10" t="s">
        <v>32</v>
      </c>
      <c r="C84" s="28">
        <v>2018</v>
      </c>
      <c r="D84" s="29">
        <v>2026</v>
      </c>
      <c r="E84" s="29" t="s">
        <v>28</v>
      </c>
      <c r="F84" s="6" t="s">
        <v>15</v>
      </c>
      <c r="G84" s="11">
        <f>H84+I84+J84+K84+L84+M84+N84+O84+P84</f>
        <v>616234.76</v>
      </c>
      <c r="H84" s="2">
        <f>H85+H86</f>
        <v>50000</v>
      </c>
      <c r="I84" s="2">
        <f t="shared" ref="I84:M84" si="106">I85+I86</f>
        <v>69823.710000000006</v>
      </c>
      <c r="J84" s="2">
        <f t="shared" si="106"/>
        <v>74906</v>
      </c>
      <c r="K84" s="2">
        <f t="shared" si="106"/>
        <v>58700</v>
      </c>
      <c r="L84" s="2">
        <f t="shared" si="106"/>
        <v>89880.95</v>
      </c>
      <c r="M84" s="2">
        <f t="shared" si="106"/>
        <v>156924.1</v>
      </c>
      <c r="N84" s="85">
        <f t="shared" ref="N84:O84" si="107">N87</f>
        <v>60000</v>
      </c>
      <c r="O84" s="2">
        <f t="shared" si="107"/>
        <v>28000</v>
      </c>
      <c r="P84" s="2">
        <f t="shared" ref="P84:P85" si="108">P87</f>
        <v>28000</v>
      </c>
      <c r="Q84" s="61" t="s">
        <v>13</v>
      </c>
      <c r="R84" s="61" t="s">
        <v>13</v>
      </c>
      <c r="S84" s="61" t="s">
        <v>13</v>
      </c>
      <c r="T84" s="21" t="s">
        <v>13</v>
      </c>
      <c r="U84" s="21" t="s">
        <v>13</v>
      </c>
      <c r="V84" s="21" t="s">
        <v>13</v>
      </c>
      <c r="W84" s="21" t="s">
        <v>13</v>
      </c>
      <c r="X84" s="21" t="s">
        <v>13</v>
      </c>
      <c r="Y84" s="61" t="s">
        <v>13</v>
      </c>
      <c r="Z84" s="21" t="s">
        <v>13</v>
      </c>
      <c r="AA84" s="61" t="s">
        <v>13</v>
      </c>
      <c r="AB84" s="61" t="s">
        <v>13</v>
      </c>
    </row>
    <row r="85" spans="1:28" ht="72" customHeight="1">
      <c r="A85" s="19"/>
      <c r="B85" s="26" t="s">
        <v>77</v>
      </c>
      <c r="C85" s="28"/>
      <c r="D85" s="29"/>
      <c r="E85" s="29"/>
      <c r="F85" s="6" t="s">
        <v>16</v>
      </c>
      <c r="G85" s="11">
        <f t="shared" si="64"/>
        <v>616234.76</v>
      </c>
      <c r="H85" s="2">
        <f>H88</f>
        <v>50000</v>
      </c>
      <c r="I85" s="2">
        <f t="shared" ref="I85:O85" si="109">I88</f>
        <v>69823.710000000006</v>
      </c>
      <c r="J85" s="2">
        <f t="shared" si="109"/>
        <v>74906</v>
      </c>
      <c r="K85" s="2">
        <f t="shared" si="109"/>
        <v>58700</v>
      </c>
      <c r="L85" s="2">
        <f t="shared" si="109"/>
        <v>89880.95</v>
      </c>
      <c r="M85" s="2">
        <f t="shared" si="109"/>
        <v>156924.1</v>
      </c>
      <c r="N85" s="85">
        <f t="shared" si="109"/>
        <v>60000</v>
      </c>
      <c r="O85" s="2">
        <f t="shared" si="109"/>
        <v>28000</v>
      </c>
      <c r="P85" s="2">
        <f t="shared" si="108"/>
        <v>28000</v>
      </c>
      <c r="Q85" s="61"/>
      <c r="R85" s="61"/>
      <c r="S85" s="61"/>
      <c r="T85" s="21"/>
      <c r="U85" s="21"/>
      <c r="V85" s="21"/>
      <c r="W85" s="21"/>
      <c r="X85" s="21"/>
      <c r="Y85" s="61"/>
      <c r="Z85" s="21"/>
      <c r="AA85" s="61"/>
      <c r="AB85" s="61"/>
    </row>
    <row r="86" spans="1:28" ht="46.95" customHeight="1">
      <c r="A86" s="20"/>
      <c r="B86" s="27"/>
      <c r="C86" s="28"/>
      <c r="D86" s="29"/>
      <c r="E86" s="29"/>
      <c r="F86" s="6" t="s">
        <v>17</v>
      </c>
      <c r="G86" s="11">
        <f t="shared" si="64"/>
        <v>0</v>
      </c>
      <c r="H86" s="2">
        <f>H89</f>
        <v>0</v>
      </c>
      <c r="I86" s="2">
        <f t="shared" ref="I86:O86" si="110">I89</f>
        <v>0</v>
      </c>
      <c r="J86" s="2">
        <f t="shared" si="110"/>
        <v>0</v>
      </c>
      <c r="K86" s="2">
        <f t="shared" si="110"/>
        <v>0</v>
      </c>
      <c r="L86" s="2">
        <f t="shared" si="110"/>
        <v>0</v>
      </c>
      <c r="M86" s="2">
        <f t="shared" si="110"/>
        <v>0</v>
      </c>
      <c r="N86" s="85">
        <f t="shared" si="110"/>
        <v>0</v>
      </c>
      <c r="O86" s="2">
        <f t="shared" si="110"/>
        <v>0</v>
      </c>
      <c r="P86" s="2">
        <f t="shared" ref="P86" si="111">P89</f>
        <v>0</v>
      </c>
      <c r="Q86" s="61"/>
      <c r="R86" s="61"/>
      <c r="S86" s="61"/>
      <c r="T86" s="21"/>
      <c r="U86" s="21"/>
      <c r="V86" s="21"/>
      <c r="W86" s="21"/>
      <c r="X86" s="21"/>
      <c r="Y86" s="61"/>
      <c r="Z86" s="21"/>
      <c r="AA86" s="61"/>
      <c r="AB86" s="61"/>
    </row>
    <row r="87" spans="1:28" ht="34.5" customHeight="1">
      <c r="A87" s="29"/>
      <c r="B87" s="16" t="s">
        <v>33</v>
      </c>
      <c r="C87" s="29">
        <v>2018</v>
      </c>
      <c r="D87" s="29">
        <v>2026</v>
      </c>
      <c r="E87" s="29" t="s">
        <v>28</v>
      </c>
      <c r="F87" s="6" t="s">
        <v>15</v>
      </c>
      <c r="G87" s="11">
        <f t="shared" si="64"/>
        <v>616234.76</v>
      </c>
      <c r="H87" s="2">
        <f t="shared" ref="H87:O87" si="112">SUM(H88:H89)</f>
        <v>50000</v>
      </c>
      <c r="I87" s="2">
        <f t="shared" ref="I87:K87" si="113">SUM(I88:I89)</f>
        <v>69823.710000000006</v>
      </c>
      <c r="J87" s="2">
        <f t="shared" si="113"/>
        <v>74906</v>
      </c>
      <c r="K87" s="2">
        <f t="shared" si="113"/>
        <v>58700</v>
      </c>
      <c r="L87" s="2">
        <f t="shared" si="112"/>
        <v>89880.95</v>
      </c>
      <c r="M87" s="2">
        <f t="shared" si="112"/>
        <v>156924.1</v>
      </c>
      <c r="N87" s="85">
        <f t="shared" si="112"/>
        <v>60000</v>
      </c>
      <c r="O87" s="2">
        <f t="shared" si="112"/>
        <v>28000</v>
      </c>
      <c r="P87" s="2">
        <f t="shared" ref="P87" si="114">SUM(P88:P89)</f>
        <v>28000</v>
      </c>
      <c r="Q87" s="44" t="s">
        <v>47</v>
      </c>
      <c r="R87" s="44" t="s">
        <v>24</v>
      </c>
      <c r="S87" s="44" t="s">
        <v>21</v>
      </c>
      <c r="T87" s="22">
        <v>50</v>
      </c>
      <c r="U87" s="22">
        <v>100</v>
      </c>
      <c r="V87" s="22">
        <v>10</v>
      </c>
      <c r="W87" s="22">
        <v>5</v>
      </c>
      <c r="X87" s="22">
        <v>5</v>
      </c>
      <c r="Y87" s="44">
        <v>350</v>
      </c>
      <c r="Z87" s="22"/>
      <c r="AA87" s="44"/>
      <c r="AB87" s="44"/>
    </row>
    <row r="88" spans="1:28" ht="67.2" customHeight="1">
      <c r="A88" s="29"/>
      <c r="B88" s="60" t="s">
        <v>71</v>
      </c>
      <c r="C88" s="29"/>
      <c r="D88" s="29"/>
      <c r="E88" s="29"/>
      <c r="F88" s="6" t="s">
        <v>16</v>
      </c>
      <c r="G88" s="11">
        <f t="shared" si="64"/>
        <v>616234.76</v>
      </c>
      <c r="H88" s="2">
        <v>50000</v>
      </c>
      <c r="I88" s="2">
        <v>69823.710000000006</v>
      </c>
      <c r="J88" s="2">
        <v>74906</v>
      </c>
      <c r="K88" s="2">
        <v>58700</v>
      </c>
      <c r="L88" s="2">
        <v>89880.95</v>
      </c>
      <c r="M88" s="2">
        <v>156924.1</v>
      </c>
      <c r="N88" s="85">
        <v>60000</v>
      </c>
      <c r="O88" s="2">
        <v>28000</v>
      </c>
      <c r="P88" s="2">
        <v>28000</v>
      </c>
      <c r="Q88" s="44"/>
      <c r="R88" s="44"/>
      <c r="S88" s="44"/>
      <c r="T88" s="22"/>
      <c r="U88" s="22"/>
      <c r="V88" s="22"/>
      <c r="W88" s="22"/>
      <c r="X88" s="22"/>
      <c r="Y88" s="44"/>
      <c r="Z88" s="22"/>
      <c r="AA88" s="44"/>
      <c r="AB88" s="44"/>
    </row>
    <row r="89" spans="1:28" ht="37.5" customHeight="1">
      <c r="A89" s="29"/>
      <c r="B89" s="60"/>
      <c r="C89" s="29"/>
      <c r="D89" s="29"/>
      <c r="E89" s="29"/>
      <c r="F89" s="6" t="s">
        <v>17</v>
      </c>
      <c r="G89" s="11">
        <f t="shared" si="64"/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85">
        <v>0</v>
      </c>
      <c r="O89" s="2">
        <v>0</v>
      </c>
      <c r="P89" s="2">
        <v>0</v>
      </c>
      <c r="Q89" s="44"/>
      <c r="R89" s="44"/>
      <c r="S89" s="44"/>
      <c r="T89" s="22"/>
      <c r="U89" s="22"/>
      <c r="V89" s="22"/>
      <c r="W89" s="22"/>
      <c r="X89" s="22"/>
      <c r="Y89" s="44"/>
      <c r="Z89" s="22"/>
      <c r="AA89" s="44"/>
      <c r="AB89" s="44"/>
    </row>
    <row r="90" spans="1:28" ht="35.4" customHeight="1">
      <c r="A90" s="54" t="s">
        <v>85</v>
      </c>
      <c r="B90" s="54"/>
      <c r="C90" s="29">
        <v>2018</v>
      </c>
      <c r="D90" s="29">
        <v>2026</v>
      </c>
      <c r="E90" s="29" t="s">
        <v>28</v>
      </c>
      <c r="F90" s="6" t="s">
        <v>15</v>
      </c>
      <c r="G90" s="11">
        <f>H90+I90+J90+K90+L90+M90+N90+O90+P90</f>
        <v>2018589.25</v>
      </c>
      <c r="H90" s="57">
        <f>H91+H92</f>
        <v>102450</v>
      </c>
      <c r="I90" s="57">
        <f t="shared" ref="I90:P90" si="115">I91+I92</f>
        <v>270162.14</v>
      </c>
      <c r="J90" s="57">
        <f t="shared" si="115"/>
        <v>163849</v>
      </c>
      <c r="K90" s="57">
        <f t="shared" si="115"/>
        <v>253088</v>
      </c>
      <c r="L90" s="57">
        <f t="shared" si="115"/>
        <v>571927.11</v>
      </c>
      <c r="M90" s="57">
        <f t="shared" si="115"/>
        <v>337813</v>
      </c>
      <c r="N90" s="86">
        <f t="shared" si="115"/>
        <v>139300</v>
      </c>
      <c r="O90" s="57">
        <f t="shared" si="115"/>
        <v>94500</v>
      </c>
      <c r="P90" s="57">
        <f t="shared" si="115"/>
        <v>85500</v>
      </c>
      <c r="Q90" s="44" t="s">
        <v>13</v>
      </c>
      <c r="R90" s="44" t="s">
        <v>13</v>
      </c>
      <c r="S90" s="44" t="s">
        <v>13</v>
      </c>
      <c r="T90" s="22" t="s">
        <v>13</v>
      </c>
      <c r="U90" s="22" t="s">
        <v>13</v>
      </c>
      <c r="V90" s="22" t="s">
        <v>13</v>
      </c>
      <c r="W90" s="22" t="s">
        <v>13</v>
      </c>
      <c r="X90" s="22" t="s">
        <v>13</v>
      </c>
      <c r="Y90" s="44" t="s">
        <v>13</v>
      </c>
      <c r="Z90" s="22" t="s">
        <v>13</v>
      </c>
      <c r="AA90" s="44" t="s">
        <v>13</v>
      </c>
      <c r="AB90" s="44" t="s">
        <v>13</v>
      </c>
    </row>
    <row r="91" spans="1:28" ht="75" customHeight="1">
      <c r="A91" s="54"/>
      <c r="B91" s="54"/>
      <c r="C91" s="29"/>
      <c r="D91" s="29"/>
      <c r="E91" s="29"/>
      <c r="F91" s="6" t="s">
        <v>16</v>
      </c>
      <c r="G91" s="11">
        <f t="shared" ref="G91:G92" si="116">H91+I91+J91+K91+L91+M91+N91+O91+P91</f>
        <v>2018589.25</v>
      </c>
      <c r="H91" s="57">
        <f>H82+H70+H55</f>
        <v>102450</v>
      </c>
      <c r="I91" s="57">
        <f t="shared" ref="I91:P91" si="117">I82+I70+I55</f>
        <v>270162.14</v>
      </c>
      <c r="J91" s="57">
        <f t="shared" si="117"/>
        <v>163849</v>
      </c>
      <c r="K91" s="57">
        <f t="shared" si="117"/>
        <v>253088</v>
      </c>
      <c r="L91" s="57">
        <f t="shared" si="117"/>
        <v>571927.11</v>
      </c>
      <c r="M91" s="57">
        <f t="shared" si="117"/>
        <v>337813</v>
      </c>
      <c r="N91" s="86">
        <f t="shared" si="117"/>
        <v>139300</v>
      </c>
      <c r="O91" s="57">
        <f t="shared" si="117"/>
        <v>94500</v>
      </c>
      <c r="P91" s="57">
        <f t="shared" si="117"/>
        <v>85500</v>
      </c>
      <c r="Q91" s="44"/>
      <c r="R91" s="44"/>
      <c r="S91" s="44"/>
      <c r="T91" s="22"/>
      <c r="U91" s="22"/>
      <c r="V91" s="22"/>
      <c r="W91" s="22"/>
      <c r="X91" s="22"/>
      <c r="Y91" s="44"/>
      <c r="Z91" s="22"/>
      <c r="AA91" s="44"/>
      <c r="AB91" s="44"/>
    </row>
    <row r="92" spans="1:28" ht="58.5" customHeight="1">
      <c r="A92" s="54"/>
      <c r="B92" s="54"/>
      <c r="C92" s="29"/>
      <c r="D92" s="29"/>
      <c r="E92" s="29"/>
      <c r="F92" s="6" t="s">
        <v>17</v>
      </c>
      <c r="G92" s="11">
        <f t="shared" si="116"/>
        <v>0</v>
      </c>
      <c r="H92" s="57">
        <f>H83+H71+H56</f>
        <v>0</v>
      </c>
      <c r="I92" s="57">
        <f t="shared" ref="I92:P92" si="118">I83+I71+I56</f>
        <v>0</v>
      </c>
      <c r="J92" s="57">
        <f t="shared" si="118"/>
        <v>0</v>
      </c>
      <c r="K92" s="57">
        <f t="shared" si="118"/>
        <v>0</v>
      </c>
      <c r="L92" s="57">
        <f t="shared" si="118"/>
        <v>0</v>
      </c>
      <c r="M92" s="57">
        <f t="shared" si="118"/>
        <v>0</v>
      </c>
      <c r="N92" s="86">
        <f t="shared" si="118"/>
        <v>0</v>
      </c>
      <c r="O92" s="57">
        <f t="shared" si="118"/>
        <v>0</v>
      </c>
      <c r="P92" s="57">
        <f t="shared" si="118"/>
        <v>0</v>
      </c>
      <c r="Q92" s="44"/>
      <c r="R92" s="44"/>
      <c r="S92" s="44"/>
      <c r="T92" s="22"/>
      <c r="U92" s="22"/>
      <c r="V92" s="22"/>
      <c r="W92" s="22"/>
      <c r="X92" s="22"/>
      <c r="Y92" s="44"/>
      <c r="Z92" s="22"/>
      <c r="AA92" s="44"/>
      <c r="AB92" s="44"/>
    </row>
    <row r="93" spans="1:28" ht="60.6" customHeight="1">
      <c r="A93" s="29" t="s">
        <v>90</v>
      </c>
      <c r="B93" s="29"/>
      <c r="C93" s="51" t="s">
        <v>22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3"/>
    </row>
    <row r="94" spans="1:28" ht="37.5" customHeight="1">
      <c r="A94" s="29"/>
      <c r="B94" s="54" t="s">
        <v>62</v>
      </c>
      <c r="C94" s="29">
        <v>2018</v>
      </c>
      <c r="D94" s="29">
        <v>2026</v>
      </c>
      <c r="E94" s="29" t="s">
        <v>28</v>
      </c>
      <c r="F94" s="6" t="s">
        <v>15</v>
      </c>
      <c r="G94" s="11">
        <f>H94+I94+J94+K94+L94+M94+N94+O94+P94</f>
        <v>1452674.8200000003</v>
      </c>
      <c r="H94" s="2">
        <f t="shared" ref="H94:L94" si="119">H95+H96</f>
        <v>119589.6</v>
      </c>
      <c r="I94" s="2">
        <f t="shared" ref="I94:K94" si="120">I95+I96</f>
        <v>128020.56</v>
      </c>
      <c r="J94" s="2">
        <f t="shared" si="120"/>
        <v>136470</v>
      </c>
      <c r="K94" s="2">
        <f t="shared" si="120"/>
        <v>145067.51999999999</v>
      </c>
      <c r="L94" s="2">
        <f t="shared" si="119"/>
        <v>166733.46</v>
      </c>
      <c r="M94" s="2">
        <f>M97</f>
        <v>181615.92</v>
      </c>
      <c r="N94" s="85">
        <f t="shared" ref="N94:O94" si="121">N97</f>
        <v>195237.12</v>
      </c>
      <c r="O94" s="2">
        <f t="shared" si="121"/>
        <v>189970.32</v>
      </c>
      <c r="P94" s="2">
        <f t="shared" ref="P94" si="122">P97</f>
        <v>189970.32</v>
      </c>
      <c r="Q94" s="44" t="s">
        <v>13</v>
      </c>
      <c r="R94" s="44" t="s">
        <v>13</v>
      </c>
      <c r="S94" s="44" t="s">
        <v>13</v>
      </c>
      <c r="T94" s="22" t="s">
        <v>13</v>
      </c>
      <c r="U94" s="22" t="s">
        <v>13</v>
      </c>
      <c r="V94" s="22" t="s">
        <v>13</v>
      </c>
      <c r="W94" s="22" t="s">
        <v>13</v>
      </c>
      <c r="X94" s="22" t="s">
        <v>13</v>
      </c>
      <c r="Y94" s="44" t="s">
        <v>13</v>
      </c>
      <c r="Z94" s="22" t="s">
        <v>13</v>
      </c>
      <c r="AA94" s="44" t="s">
        <v>13</v>
      </c>
      <c r="AB94" s="44" t="s">
        <v>13</v>
      </c>
    </row>
    <row r="95" spans="1:28" ht="93.75" customHeight="1">
      <c r="A95" s="29"/>
      <c r="B95" s="54"/>
      <c r="C95" s="29"/>
      <c r="D95" s="29"/>
      <c r="E95" s="29"/>
      <c r="F95" s="6" t="s">
        <v>16</v>
      </c>
      <c r="G95" s="11">
        <f t="shared" ref="G95:G109" si="123">H95+I95+J95+K95+L95+M95+N95+O95+P95</f>
        <v>1452674.8200000003</v>
      </c>
      <c r="H95" s="2">
        <f t="shared" ref="H95:L95" si="124">H98</f>
        <v>119589.6</v>
      </c>
      <c r="I95" s="2">
        <f t="shared" ref="I95:K95" si="125">I98</f>
        <v>128020.56</v>
      </c>
      <c r="J95" s="2">
        <f>J98</f>
        <v>136470</v>
      </c>
      <c r="K95" s="2">
        <f t="shared" si="125"/>
        <v>145067.51999999999</v>
      </c>
      <c r="L95" s="2">
        <f t="shared" si="124"/>
        <v>166733.46</v>
      </c>
      <c r="M95" s="2">
        <f>M98</f>
        <v>181615.92</v>
      </c>
      <c r="N95" s="85">
        <f t="shared" ref="N95:O95" si="126">N98</f>
        <v>195237.12</v>
      </c>
      <c r="O95" s="2">
        <f t="shared" si="126"/>
        <v>189970.32</v>
      </c>
      <c r="P95" s="2">
        <f t="shared" ref="P95" si="127">P98</f>
        <v>189970.32</v>
      </c>
      <c r="Q95" s="44"/>
      <c r="R95" s="44"/>
      <c r="S95" s="44"/>
      <c r="T95" s="22"/>
      <c r="U95" s="22"/>
      <c r="V95" s="22"/>
      <c r="W95" s="22"/>
      <c r="X95" s="22"/>
      <c r="Y95" s="44"/>
      <c r="Z95" s="22"/>
      <c r="AA95" s="44"/>
      <c r="AB95" s="44"/>
    </row>
    <row r="96" spans="1:28" ht="76.95" customHeight="1">
      <c r="A96" s="29"/>
      <c r="B96" s="54"/>
      <c r="C96" s="29"/>
      <c r="D96" s="29"/>
      <c r="E96" s="29"/>
      <c r="F96" s="6" t="s">
        <v>17</v>
      </c>
      <c r="G96" s="11">
        <f t="shared" si="123"/>
        <v>0</v>
      </c>
      <c r="H96" s="2">
        <f t="shared" ref="H96:L96" si="128">H99</f>
        <v>0</v>
      </c>
      <c r="I96" s="2">
        <f t="shared" ref="I96:K96" si="129">I99</f>
        <v>0</v>
      </c>
      <c r="J96" s="2">
        <f t="shared" si="129"/>
        <v>0</v>
      </c>
      <c r="K96" s="2">
        <f t="shared" si="129"/>
        <v>0</v>
      </c>
      <c r="L96" s="2">
        <f t="shared" si="128"/>
        <v>0</v>
      </c>
      <c r="M96" s="2">
        <f>M99</f>
        <v>0</v>
      </c>
      <c r="N96" s="85">
        <f t="shared" ref="N96:O96" si="130">N99</f>
        <v>0</v>
      </c>
      <c r="O96" s="2">
        <f t="shared" si="130"/>
        <v>0</v>
      </c>
      <c r="P96" s="2">
        <f t="shared" ref="P96" si="131">P99</f>
        <v>0</v>
      </c>
      <c r="Q96" s="44"/>
      <c r="R96" s="44"/>
      <c r="S96" s="44"/>
      <c r="T96" s="22"/>
      <c r="U96" s="22"/>
      <c r="V96" s="22"/>
      <c r="W96" s="22"/>
      <c r="X96" s="22"/>
      <c r="Y96" s="44"/>
      <c r="Z96" s="22"/>
      <c r="AA96" s="44"/>
      <c r="AB96" s="44"/>
    </row>
    <row r="97" spans="1:28" ht="37.5" customHeight="1">
      <c r="A97" s="29"/>
      <c r="B97" s="54" t="s">
        <v>61</v>
      </c>
      <c r="C97" s="29">
        <v>2018</v>
      </c>
      <c r="D97" s="29">
        <v>2026</v>
      </c>
      <c r="E97" s="29" t="s">
        <v>28</v>
      </c>
      <c r="F97" s="6" t="s">
        <v>15</v>
      </c>
      <c r="G97" s="11">
        <f t="shared" si="123"/>
        <v>1452674.8200000003</v>
      </c>
      <c r="H97" s="2">
        <f t="shared" ref="H97:O97" si="132">H98+H99</f>
        <v>119589.6</v>
      </c>
      <c r="I97" s="2">
        <f t="shared" ref="I97:K97" si="133">I98+I99</f>
        <v>128020.56</v>
      </c>
      <c r="J97" s="2">
        <f t="shared" si="133"/>
        <v>136470</v>
      </c>
      <c r="K97" s="2">
        <f t="shared" si="133"/>
        <v>145067.51999999999</v>
      </c>
      <c r="L97" s="2">
        <f t="shared" si="132"/>
        <v>166733.46</v>
      </c>
      <c r="M97" s="2">
        <f t="shared" si="132"/>
        <v>181615.92</v>
      </c>
      <c r="N97" s="85">
        <f t="shared" si="132"/>
        <v>195237.12</v>
      </c>
      <c r="O97" s="2">
        <f t="shared" si="132"/>
        <v>189970.32</v>
      </c>
      <c r="P97" s="2">
        <f t="shared" ref="P97" si="134">P98+P99</f>
        <v>189970.32</v>
      </c>
      <c r="Q97" s="44" t="s">
        <v>13</v>
      </c>
      <c r="R97" s="44" t="s">
        <v>13</v>
      </c>
      <c r="S97" s="44" t="s">
        <v>13</v>
      </c>
      <c r="T97" s="22" t="s">
        <v>13</v>
      </c>
      <c r="U97" s="22" t="s">
        <v>13</v>
      </c>
      <c r="V97" s="22" t="s">
        <v>13</v>
      </c>
      <c r="W97" s="22" t="s">
        <v>13</v>
      </c>
      <c r="X97" s="22" t="s">
        <v>13</v>
      </c>
      <c r="Y97" s="44" t="s">
        <v>13</v>
      </c>
      <c r="Z97" s="22" t="s">
        <v>13</v>
      </c>
      <c r="AA97" s="44" t="s">
        <v>13</v>
      </c>
      <c r="AB97" s="44" t="s">
        <v>13</v>
      </c>
    </row>
    <row r="98" spans="1:28" ht="93.75" customHeight="1">
      <c r="A98" s="29"/>
      <c r="B98" s="54"/>
      <c r="C98" s="29"/>
      <c r="D98" s="29"/>
      <c r="E98" s="29"/>
      <c r="F98" s="6" t="s">
        <v>16</v>
      </c>
      <c r="G98" s="11">
        <f t="shared" si="123"/>
        <v>1452674.8200000003</v>
      </c>
      <c r="H98" s="2">
        <f t="shared" ref="H98:O98" si="135">H101</f>
        <v>119589.6</v>
      </c>
      <c r="I98" s="2">
        <f t="shared" ref="I98:K98" si="136">I101</f>
        <v>128020.56</v>
      </c>
      <c r="J98" s="2">
        <f t="shared" si="136"/>
        <v>136470</v>
      </c>
      <c r="K98" s="2">
        <f t="shared" si="136"/>
        <v>145067.51999999999</v>
      </c>
      <c r="L98" s="2">
        <f t="shared" si="135"/>
        <v>166733.46</v>
      </c>
      <c r="M98" s="2">
        <f t="shared" si="135"/>
        <v>181615.92</v>
      </c>
      <c r="N98" s="85">
        <f t="shared" si="135"/>
        <v>195237.12</v>
      </c>
      <c r="O98" s="2">
        <f t="shared" si="135"/>
        <v>189970.32</v>
      </c>
      <c r="P98" s="2">
        <f t="shared" ref="P98" si="137">P101</f>
        <v>189970.32</v>
      </c>
      <c r="Q98" s="44"/>
      <c r="R98" s="44"/>
      <c r="S98" s="44"/>
      <c r="T98" s="22"/>
      <c r="U98" s="22"/>
      <c r="V98" s="22"/>
      <c r="W98" s="22"/>
      <c r="X98" s="22"/>
      <c r="Y98" s="44"/>
      <c r="Z98" s="22"/>
      <c r="AA98" s="44"/>
      <c r="AB98" s="44"/>
    </row>
    <row r="99" spans="1:28" ht="56.25" customHeight="1">
      <c r="A99" s="29"/>
      <c r="B99" s="54"/>
      <c r="C99" s="29"/>
      <c r="D99" s="29"/>
      <c r="E99" s="29"/>
      <c r="F99" s="6" t="s">
        <v>17</v>
      </c>
      <c r="G99" s="11">
        <f t="shared" si="123"/>
        <v>0</v>
      </c>
      <c r="H99" s="2">
        <f t="shared" ref="H99:O99" si="138">H102</f>
        <v>0</v>
      </c>
      <c r="I99" s="2">
        <f t="shared" ref="I99:K99" si="139">I102</f>
        <v>0</v>
      </c>
      <c r="J99" s="2">
        <f t="shared" si="139"/>
        <v>0</v>
      </c>
      <c r="K99" s="2">
        <f t="shared" si="139"/>
        <v>0</v>
      </c>
      <c r="L99" s="2">
        <f t="shared" si="138"/>
        <v>0</v>
      </c>
      <c r="M99" s="2">
        <f t="shared" si="138"/>
        <v>0</v>
      </c>
      <c r="N99" s="85">
        <f t="shared" si="138"/>
        <v>0</v>
      </c>
      <c r="O99" s="2">
        <f t="shared" si="138"/>
        <v>0</v>
      </c>
      <c r="P99" s="2">
        <f t="shared" ref="P99" si="140">P102</f>
        <v>0</v>
      </c>
      <c r="Q99" s="44"/>
      <c r="R99" s="44"/>
      <c r="S99" s="44"/>
      <c r="T99" s="22"/>
      <c r="U99" s="22"/>
      <c r="V99" s="22"/>
      <c r="W99" s="22"/>
      <c r="X99" s="22"/>
      <c r="Y99" s="44"/>
      <c r="Z99" s="22"/>
      <c r="AA99" s="44"/>
      <c r="AB99" s="44"/>
    </row>
    <row r="100" spans="1:28" ht="37.5" customHeight="1">
      <c r="A100" s="29"/>
      <c r="B100" s="54" t="s">
        <v>63</v>
      </c>
      <c r="C100" s="29">
        <v>2018</v>
      </c>
      <c r="D100" s="29">
        <v>2026</v>
      </c>
      <c r="E100" s="29" t="s">
        <v>28</v>
      </c>
      <c r="F100" s="6" t="s">
        <v>15</v>
      </c>
      <c r="G100" s="11">
        <f t="shared" si="123"/>
        <v>1452674.8200000003</v>
      </c>
      <c r="H100" s="4">
        <f t="shared" ref="H100:O100" si="141">SUM(H101:H102)</f>
        <v>119589.6</v>
      </c>
      <c r="I100" s="4">
        <f t="shared" ref="I100:K100" si="142">SUM(I101:I102)</f>
        <v>128020.56</v>
      </c>
      <c r="J100" s="4">
        <f t="shared" si="142"/>
        <v>136470</v>
      </c>
      <c r="K100" s="4">
        <f t="shared" si="142"/>
        <v>145067.51999999999</v>
      </c>
      <c r="L100" s="4">
        <f t="shared" si="141"/>
        <v>166733.46</v>
      </c>
      <c r="M100" s="4">
        <f t="shared" si="141"/>
        <v>181615.92</v>
      </c>
      <c r="N100" s="82">
        <f t="shared" si="141"/>
        <v>195237.12</v>
      </c>
      <c r="O100" s="4">
        <f t="shared" si="141"/>
        <v>189970.32</v>
      </c>
      <c r="P100" s="4">
        <f t="shared" ref="P100" si="143">SUM(P101:P102)</f>
        <v>189970.32</v>
      </c>
      <c r="Q100" s="29" t="s">
        <v>95</v>
      </c>
      <c r="R100" s="44" t="s">
        <v>23</v>
      </c>
      <c r="S100" s="44" t="s">
        <v>21</v>
      </c>
      <c r="T100" s="22">
        <v>1</v>
      </c>
      <c r="U100" s="22">
        <v>2</v>
      </c>
      <c r="V100" s="22">
        <v>1</v>
      </c>
      <c r="W100" s="22">
        <v>1</v>
      </c>
      <c r="X100" s="22">
        <v>1</v>
      </c>
      <c r="Y100" s="44">
        <v>2</v>
      </c>
      <c r="Z100" s="22"/>
      <c r="AA100" s="44"/>
      <c r="AB100" s="44"/>
    </row>
    <row r="101" spans="1:28" ht="93.75" customHeight="1">
      <c r="A101" s="29"/>
      <c r="B101" s="54"/>
      <c r="C101" s="29"/>
      <c r="D101" s="29"/>
      <c r="E101" s="29"/>
      <c r="F101" s="6" t="s">
        <v>16</v>
      </c>
      <c r="G101" s="11">
        <f t="shared" si="123"/>
        <v>1452674.8200000003</v>
      </c>
      <c r="H101" s="2">
        <v>119589.6</v>
      </c>
      <c r="I101" s="2">
        <v>128020.56</v>
      </c>
      <c r="J101" s="2">
        <v>136470</v>
      </c>
      <c r="K101" s="2">
        <v>145067.51999999999</v>
      </c>
      <c r="L101" s="2">
        <v>166733.46</v>
      </c>
      <c r="M101" s="2">
        <v>181615.92</v>
      </c>
      <c r="N101" s="85">
        <v>195237.12</v>
      </c>
      <c r="O101" s="2">
        <v>189970.32</v>
      </c>
      <c r="P101" s="2">
        <v>189970.32</v>
      </c>
      <c r="Q101" s="29"/>
      <c r="R101" s="44"/>
      <c r="S101" s="44"/>
      <c r="T101" s="22"/>
      <c r="U101" s="22"/>
      <c r="V101" s="22"/>
      <c r="W101" s="22"/>
      <c r="X101" s="22"/>
      <c r="Y101" s="44"/>
      <c r="Z101" s="22"/>
      <c r="AA101" s="44"/>
      <c r="AB101" s="44"/>
    </row>
    <row r="102" spans="1:28" ht="66" customHeight="1">
      <c r="A102" s="29"/>
      <c r="B102" s="54"/>
      <c r="C102" s="29"/>
      <c r="D102" s="29"/>
      <c r="E102" s="29"/>
      <c r="F102" s="6" t="s">
        <v>17</v>
      </c>
      <c r="G102" s="11">
        <f t="shared" si="123"/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85">
        <v>0</v>
      </c>
      <c r="O102" s="2">
        <v>0</v>
      </c>
      <c r="P102" s="2">
        <v>0</v>
      </c>
      <c r="Q102" s="29"/>
      <c r="R102" s="44"/>
      <c r="S102" s="44"/>
      <c r="T102" s="22"/>
      <c r="U102" s="22"/>
      <c r="V102" s="22"/>
      <c r="W102" s="22"/>
      <c r="X102" s="22"/>
      <c r="Y102" s="44"/>
      <c r="Z102" s="22"/>
      <c r="AA102" s="44"/>
      <c r="AB102" s="44"/>
    </row>
    <row r="103" spans="1:28" ht="37.5" customHeight="1">
      <c r="A103" s="54" t="s">
        <v>86</v>
      </c>
      <c r="B103" s="54"/>
      <c r="C103" s="29">
        <v>2018</v>
      </c>
      <c r="D103" s="29">
        <v>2026</v>
      </c>
      <c r="E103" s="29" t="s">
        <v>28</v>
      </c>
      <c r="F103" s="6" t="s">
        <v>15</v>
      </c>
      <c r="G103" s="11">
        <f t="shared" si="123"/>
        <v>1452674.8200000003</v>
      </c>
      <c r="H103" s="57">
        <f t="shared" ref="H103:M103" si="144">H94</f>
        <v>119589.6</v>
      </c>
      <c r="I103" s="4">
        <f t="shared" ref="I103:K103" si="145">I94</f>
        <v>128020.56</v>
      </c>
      <c r="J103" s="57">
        <f t="shared" si="145"/>
        <v>136470</v>
      </c>
      <c r="K103" s="57">
        <f t="shared" si="145"/>
        <v>145067.51999999999</v>
      </c>
      <c r="L103" s="57">
        <f t="shared" si="144"/>
        <v>166733.46</v>
      </c>
      <c r="M103" s="57">
        <f t="shared" si="144"/>
        <v>181615.92</v>
      </c>
      <c r="N103" s="86">
        <f t="shared" ref="N103:O103" si="146">N94</f>
        <v>195237.12</v>
      </c>
      <c r="O103" s="57">
        <f t="shared" si="146"/>
        <v>189970.32</v>
      </c>
      <c r="P103" s="57">
        <f t="shared" ref="P103" si="147">P94</f>
        <v>189970.32</v>
      </c>
      <c r="Q103" s="44" t="s">
        <v>13</v>
      </c>
      <c r="R103" s="44" t="s">
        <v>13</v>
      </c>
      <c r="S103" s="44" t="s">
        <v>13</v>
      </c>
      <c r="T103" s="22" t="s">
        <v>13</v>
      </c>
      <c r="U103" s="22" t="s">
        <v>13</v>
      </c>
      <c r="V103" s="22" t="s">
        <v>13</v>
      </c>
      <c r="W103" s="22" t="s">
        <v>13</v>
      </c>
      <c r="X103" s="22" t="s">
        <v>13</v>
      </c>
      <c r="Y103" s="44" t="s">
        <v>13</v>
      </c>
      <c r="Z103" s="22" t="s">
        <v>13</v>
      </c>
      <c r="AA103" s="44" t="s">
        <v>13</v>
      </c>
      <c r="AB103" s="44"/>
    </row>
    <row r="104" spans="1:28" ht="93.75" customHeight="1">
      <c r="A104" s="54"/>
      <c r="B104" s="54"/>
      <c r="C104" s="29"/>
      <c r="D104" s="29"/>
      <c r="E104" s="29"/>
      <c r="F104" s="6" t="s">
        <v>16</v>
      </c>
      <c r="G104" s="11">
        <f t="shared" si="123"/>
        <v>1452674.8200000003</v>
      </c>
      <c r="H104" s="57">
        <f t="shared" ref="H104:L104" si="148">H95</f>
        <v>119589.6</v>
      </c>
      <c r="I104" s="4">
        <f t="shared" ref="I104:K104" si="149">I95</f>
        <v>128020.56</v>
      </c>
      <c r="J104" s="57">
        <f t="shared" si="149"/>
        <v>136470</v>
      </c>
      <c r="K104" s="57">
        <f t="shared" si="149"/>
        <v>145067.51999999999</v>
      </c>
      <c r="L104" s="57">
        <f t="shared" si="148"/>
        <v>166733.46</v>
      </c>
      <c r="M104" s="57">
        <f>M95</f>
        <v>181615.92</v>
      </c>
      <c r="N104" s="86">
        <f t="shared" ref="N104:O104" si="150">N95</f>
        <v>195237.12</v>
      </c>
      <c r="O104" s="57">
        <f t="shared" si="150"/>
        <v>189970.32</v>
      </c>
      <c r="P104" s="57">
        <f t="shared" ref="P104" si="151">P95</f>
        <v>189970.32</v>
      </c>
      <c r="Q104" s="44"/>
      <c r="R104" s="44"/>
      <c r="S104" s="44"/>
      <c r="T104" s="22"/>
      <c r="U104" s="22"/>
      <c r="V104" s="22"/>
      <c r="W104" s="22"/>
      <c r="X104" s="22"/>
      <c r="Y104" s="44"/>
      <c r="Z104" s="22"/>
      <c r="AA104" s="44"/>
      <c r="AB104" s="44"/>
    </row>
    <row r="105" spans="1:28" ht="56.25" customHeight="1">
      <c r="A105" s="54"/>
      <c r="B105" s="54"/>
      <c r="C105" s="29"/>
      <c r="D105" s="29"/>
      <c r="E105" s="29"/>
      <c r="F105" s="6" t="s">
        <v>17</v>
      </c>
      <c r="G105" s="11">
        <f t="shared" si="123"/>
        <v>0</v>
      </c>
      <c r="H105" s="57">
        <f t="shared" ref="H105:M105" si="152">H96</f>
        <v>0</v>
      </c>
      <c r="I105" s="57">
        <f t="shared" si="152"/>
        <v>0</v>
      </c>
      <c r="J105" s="57">
        <f t="shared" si="152"/>
        <v>0</v>
      </c>
      <c r="K105" s="57">
        <f t="shared" si="152"/>
        <v>0</v>
      </c>
      <c r="L105" s="57">
        <f t="shared" si="152"/>
        <v>0</v>
      </c>
      <c r="M105" s="57">
        <f t="shared" si="152"/>
        <v>0</v>
      </c>
      <c r="N105" s="86">
        <f t="shared" ref="N105:O105" si="153">N96</f>
        <v>0</v>
      </c>
      <c r="O105" s="57">
        <f t="shared" si="153"/>
        <v>0</v>
      </c>
      <c r="P105" s="57">
        <f t="shared" ref="P105" si="154">P96</f>
        <v>0</v>
      </c>
      <c r="Q105" s="44"/>
      <c r="R105" s="44"/>
      <c r="S105" s="44"/>
      <c r="T105" s="22"/>
      <c r="U105" s="22"/>
      <c r="V105" s="22"/>
      <c r="W105" s="22"/>
      <c r="X105" s="22"/>
      <c r="Y105" s="44"/>
      <c r="Z105" s="22"/>
      <c r="AA105" s="44"/>
      <c r="AB105" s="44"/>
    </row>
    <row r="106" spans="1:28" ht="1.5" customHeight="1">
      <c r="A106" s="17"/>
      <c r="B106" s="54"/>
      <c r="C106" s="54"/>
      <c r="D106" s="6"/>
      <c r="E106" s="6"/>
      <c r="F106" s="6"/>
      <c r="G106" s="11">
        <f t="shared" si="123"/>
        <v>0</v>
      </c>
      <c r="H106" s="14"/>
      <c r="I106" s="14"/>
      <c r="J106" s="14"/>
      <c r="K106" s="14"/>
      <c r="L106" s="14"/>
      <c r="M106" s="14"/>
      <c r="N106" s="87"/>
      <c r="O106" s="14"/>
      <c r="P106" s="14"/>
      <c r="Q106" s="17"/>
      <c r="R106" s="75"/>
      <c r="S106" s="6"/>
      <c r="T106" s="5"/>
      <c r="U106" s="5"/>
      <c r="V106" s="5"/>
      <c r="W106" s="5"/>
      <c r="X106" s="5"/>
      <c r="Y106" s="76"/>
      <c r="Z106" s="5"/>
      <c r="AA106" s="76"/>
      <c r="AB106" s="76"/>
    </row>
    <row r="107" spans="1:28" ht="36" customHeight="1">
      <c r="A107" s="77" t="s">
        <v>18</v>
      </c>
      <c r="B107" s="77"/>
      <c r="C107" s="77"/>
      <c r="D107" s="77"/>
      <c r="E107" s="77"/>
      <c r="F107" s="6" t="s">
        <v>15</v>
      </c>
      <c r="G107" s="11">
        <f>H107+I107+J107+K107+L107+M107+N107+O107+P107</f>
        <v>5748034.0500000007</v>
      </c>
      <c r="H107" s="4">
        <f t="shared" ref="H107:P107" si="155">SUM(H32+H49+H90+H103)</f>
        <v>417540.56999999995</v>
      </c>
      <c r="I107" s="4">
        <f t="shared" si="155"/>
        <v>590612.15</v>
      </c>
      <c r="J107" s="4">
        <f t="shared" si="155"/>
        <v>540231.73</v>
      </c>
      <c r="K107" s="4">
        <f t="shared" si="155"/>
        <v>726889.21</v>
      </c>
      <c r="L107" s="4">
        <f t="shared" si="155"/>
        <v>1177508.6000000001</v>
      </c>
      <c r="M107" s="4">
        <f t="shared" si="155"/>
        <v>817593.63</v>
      </c>
      <c r="N107" s="82">
        <f t="shared" si="155"/>
        <v>815201.52</v>
      </c>
      <c r="O107" s="4">
        <f t="shared" si="155"/>
        <v>338228.32</v>
      </c>
      <c r="P107" s="4">
        <f t="shared" si="155"/>
        <v>324228.32</v>
      </c>
      <c r="Q107" s="44" t="s">
        <v>13</v>
      </c>
      <c r="R107" s="44" t="s">
        <v>13</v>
      </c>
      <c r="S107" s="44" t="s">
        <v>13</v>
      </c>
      <c r="T107" s="22" t="s">
        <v>13</v>
      </c>
      <c r="U107" s="22" t="s">
        <v>13</v>
      </c>
      <c r="V107" s="22" t="s">
        <v>13</v>
      </c>
      <c r="W107" s="22" t="s">
        <v>13</v>
      </c>
      <c r="X107" s="22" t="s">
        <v>13</v>
      </c>
      <c r="Y107" s="44" t="s">
        <v>13</v>
      </c>
      <c r="Z107" s="22" t="s">
        <v>13</v>
      </c>
      <c r="AA107" s="44" t="s">
        <v>13</v>
      </c>
      <c r="AB107" s="44"/>
    </row>
    <row r="108" spans="1:28" ht="56.25" customHeight="1">
      <c r="A108" s="77"/>
      <c r="B108" s="77"/>
      <c r="C108" s="77"/>
      <c r="D108" s="77"/>
      <c r="E108" s="77"/>
      <c r="F108" s="6" t="s">
        <v>16</v>
      </c>
      <c r="G108" s="11">
        <f>H108+I108+J108+K108+L108+M108+N108+O108+P108</f>
        <v>5187196.9000000004</v>
      </c>
      <c r="H108" s="4">
        <f t="shared" ref="H108:P108" si="156">SUM(H33+H50+H91+H104)</f>
        <v>325504</v>
      </c>
      <c r="I108" s="4">
        <f t="shared" si="156"/>
        <v>460757.81</v>
      </c>
      <c r="J108" s="4">
        <f t="shared" si="156"/>
        <v>463531.73</v>
      </c>
      <c r="K108" s="4">
        <f t="shared" si="156"/>
        <v>607030.67000000004</v>
      </c>
      <c r="L108" s="4">
        <f t="shared" si="156"/>
        <v>1073690.8999999999</v>
      </c>
      <c r="M108" s="4">
        <f t="shared" si="156"/>
        <v>805003.63</v>
      </c>
      <c r="N108" s="82">
        <f t="shared" si="156"/>
        <v>789221.52</v>
      </c>
      <c r="O108" s="4">
        <f t="shared" si="156"/>
        <v>338228.32</v>
      </c>
      <c r="P108" s="4">
        <f t="shared" si="156"/>
        <v>324228.32</v>
      </c>
      <c r="Q108" s="44"/>
      <c r="R108" s="44"/>
      <c r="S108" s="44"/>
      <c r="T108" s="22"/>
      <c r="U108" s="22"/>
      <c r="V108" s="22"/>
      <c r="W108" s="22"/>
      <c r="X108" s="22"/>
      <c r="Y108" s="44"/>
      <c r="Z108" s="22"/>
      <c r="AA108" s="44"/>
      <c r="AB108" s="44"/>
    </row>
    <row r="109" spans="1:28" ht="57.75" customHeight="1">
      <c r="A109" s="77"/>
      <c r="B109" s="77"/>
      <c r="C109" s="77"/>
      <c r="D109" s="77"/>
      <c r="E109" s="77"/>
      <c r="F109" s="6" t="s">
        <v>17</v>
      </c>
      <c r="G109" s="11">
        <f t="shared" si="123"/>
        <v>560837.15</v>
      </c>
      <c r="H109" s="4">
        <f t="shared" ref="H109:P109" si="157">SUM(H34+H51+H92+H105)</f>
        <v>92036.57</v>
      </c>
      <c r="I109" s="4">
        <f t="shared" si="157"/>
        <v>129854.34</v>
      </c>
      <c r="J109" s="4">
        <f t="shared" si="157"/>
        <v>76700</v>
      </c>
      <c r="K109" s="4">
        <f t="shared" si="157"/>
        <v>119858.54</v>
      </c>
      <c r="L109" s="4">
        <f t="shared" si="157"/>
        <v>103817.7</v>
      </c>
      <c r="M109" s="4">
        <f t="shared" si="157"/>
        <v>12590</v>
      </c>
      <c r="N109" s="82">
        <f t="shared" si="157"/>
        <v>25980</v>
      </c>
      <c r="O109" s="4">
        <f t="shared" si="157"/>
        <v>0</v>
      </c>
      <c r="P109" s="4">
        <f t="shared" si="157"/>
        <v>0</v>
      </c>
      <c r="Q109" s="44"/>
      <c r="R109" s="44"/>
      <c r="S109" s="44"/>
      <c r="T109" s="22"/>
      <c r="U109" s="22"/>
      <c r="V109" s="22"/>
      <c r="W109" s="22"/>
      <c r="X109" s="22"/>
      <c r="Y109" s="44"/>
      <c r="Z109" s="22"/>
      <c r="AA109" s="44"/>
      <c r="AB109" s="44"/>
    </row>
  </sheetData>
  <mergeCells count="526">
    <mergeCell ref="A87:A89"/>
    <mergeCell ref="H11:P11"/>
    <mergeCell ref="G10:P10"/>
    <mergeCell ref="F9:P9"/>
    <mergeCell ref="A93:B93"/>
    <mergeCell ref="A94:A96"/>
    <mergeCell ref="B94:B96"/>
    <mergeCell ref="A97:A99"/>
    <mergeCell ref="B97:B99"/>
    <mergeCell ref="C97:C99"/>
    <mergeCell ref="D97:D99"/>
    <mergeCell ref="E97:E99"/>
    <mergeCell ref="A53:B53"/>
    <mergeCell ref="A54:A56"/>
    <mergeCell ref="B54:B56"/>
    <mergeCell ref="D54:D56"/>
    <mergeCell ref="E54:E56"/>
    <mergeCell ref="D23:D25"/>
    <mergeCell ref="B26:B28"/>
    <mergeCell ref="A26:A28"/>
    <mergeCell ref="C26:C28"/>
    <mergeCell ref="D26:D28"/>
    <mergeCell ref="E26:E28"/>
    <mergeCell ref="A20:A22"/>
    <mergeCell ref="C94:C96"/>
    <mergeCell ref="D94:D96"/>
    <mergeCell ref="E94:E96"/>
    <mergeCell ref="Q94:Q96"/>
    <mergeCell ref="R94:R96"/>
    <mergeCell ref="S94:S96"/>
    <mergeCell ref="T94:T96"/>
    <mergeCell ref="AA94:AA96"/>
    <mergeCell ref="Y97:Y99"/>
    <mergeCell ref="Q100:Q102"/>
    <mergeCell ref="R100:R102"/>
    <mergeCell ref="S100:S102"/>
    <mergeCell ref="T97:T99"/>
    <mergeCell ref="T100:T102"/>
    <mergeCell ref="X94:X96"/>
    <mergeCell ref="X97:X99"/>
    <mergeCell ref="X100:X102"/>
    <mergeCell ref="R97:R99"/>
    <mergeCell ref="S97:S99"/>
    <mergeCell ref="Q97:Q99"/>
    <mergeCell ref="X29:X31"/>
    <mergeCell ref="X32:X34"/>
    <mergeCell ref="X37:X39"/>
    <mergeCell ref="X40:X42"/>
    <mergeCell ref="X43:X45"/>
    <mergeCell ref="X46:X48"/>
    <mergeCell ref="X87:X89"/>
    <mergeCell ref="X84:X86"/>
    <mergeCell ref="X107:X109"/>
    <mergeCell ref="X60:X62"/>
    <mergeCell ref="X63:X65"/>
    <mergeCell ref="X66:X68"/>
    <mergeCell ref="X69:X71"/>
    <mergeCell ref="X72:X74"/>
    <mergeCell ref="X75:X77"/>
    <mergeCell ref="X78:X80"/>
    <mergeCell ref="X90:X92"/>
    <mergeCell ref="X103:X105"/>
    <mergeCell ref="U107:U109"/>
    <mergeCell ref="V94:V96"/>
    <mergeCell ref="V97:V99"/>
    <mergeCell ref="V100:V102"/>
    <mergeCell ref="V103:V105"/>
    <mergeCell ref="V107:V109"/>
    <mergeCell ref="W94:W96"/>
    <mergeCell ref="W97:W99"/>
    <mergeCell ref="W100:W102"/>
    <mergeCell ref="W103:W105"/>
    <mergeCell ref="W107:W109"/>
    <mergeCell ref="U97:U99"/>
    <mergeCell ref="U100:U102"/>
    <mergeCell ref="U103:U105"/>
    <mergeCell ref="U94:U96"/>
    <mergeCell ref="W69:W71"/>
    <mergeCell ref="W72:W74"/>
    <mergeCell ref="W75:W77"/>
    <mergeCell ref="V72:V74"/>
    <mergeCell ref="V75:V77"/>
    <mergeCell ref="W78:W80"/>
    <mergeCell ref="W87:W89"/>
    <mergeCell ref="W90:W92"/>
    <mergeCell ref="V84:V86"/>
    <mergeCell ref="W84:W86"/>
    <mergeCell ref="U63:U65"/>
    <mergeCell ref="V60:V62"/>
    <mergeCell ref="V63:V65"/>
    <mergeCell ref="U75:U77"/>
    <mergeCell ref="U78:U80"/>
    <mergeCell ref="U87:U89"/>
    <mergeCell ref="U90:U92"/>
    <mergeCell ref="V78:V80"/>
    <mergeCell ref="V87:V89"/>
    <mergeCell ref="V90:V92"/>
    <mergeCell ref="V46:V48"/>
    <mergeCell ref="W37:W39"/>
    <mergeCell ref="W40:W42"/>
    <mergeCell ref="W43:W45"/>
    <mergeCell ref="V23:V25"/>
    <mergeCell ref="V26:V28"/>
    <mergeCell ref="V29:V31"/>
    <mergeCell ref="V32:V34"/>
    <mergeCell ref="U60:U62"/>
    <mergeCell ref="B61:B62"/>
    <mergeCell ref="B64:B65"/>
    <mergeCell ref="A7:S7"/>
    <mergeCell ref="A6:S6"/>
    <mergeCell ref="A5:S5"/>
    <mergeCell ref="A60:A62"/>
    <mergeCell ref="C60:C62"/>
    <mergeCell ref="D60:D62"/>
    <mergeCell ref="E60:E62"/>
    <mergeCell ref="Q60:Q62"/>
    <mergeCell ref="R60:R62"/>
    <mergeCell ref="S60:S62"/>
    <mergeCell ref="E63:E65"/>
    <mergeCell ref="Q63:Q65"/>
    <mergeCell ref="R63:R65"/>
    <mergeCell ref="S63:S65"/>
    <mergeCell ref="A57:A59"/>
    <mergeCell ref="C57:C59"/>
    <mergeCell ref="D57:D59"/>
    <mergeCell ref="E57:E59"/>
    <mergeCell ref="Q57:Q59"/>
    <mergeCell ref="R57:R59"/>
    <mergeCell ref="S57:S59"/>
    <mergeCell ref="B58:B59"/>
    <mergeCell ref="A4:S4"/>
    <mergeCell ref="Q46:Q48"/>
    <mergeCell ref="R46:R48"/>
    <mergeCell ref="S46:S48"/>
    <mergeCell ref="Q43:Q45"/>
    <mergeCell ref="A35:B35"/>
    <mergeCell ref="A36:B36"/>
    <mergeCell ref="A37:A39"/>
    <mergeCell ref="C37:C39"/>
    <mergeCell ref="D37:D39"/>
    <mergeCell ref="E37:E39"/>
    <mergeCell ref="Q37:Q39"/>
    <mergeCell ref="R37:R39"/>
    <mergeCell ref="S37:S39"/>
    <mergeCell ref="A29:A31"/>
    <mergeCell ref="B29:B31"/>
    <mergeCell ref="C29:C31"/>
    <mergeCell ref="D29:D31"/>
    <mergeCell ref="E29:E31"/>
    <mergeCell ref="E23:E25"/>
    <mergeCell ref="Q23:Q25"/>
    <mergeCell ref="A23:A25"/>
    <mergeCell ref="B23:B25"/>
    <mergeCell ref="C23:C25"/>
    <mergeCell ref="Q69:Q71"/>
    <mergeCell ref="R69:R71"/>
    <mergeCell ref="S69:S71"/>
    <mergeCell ref="T69:T71"/>
    <mergeCell ref="B67:B68"/>
    <mergeCell ref="B70:B71"/>
    <mergeCell ref="A66:A68"/>
    <mergeCell ref="T78:T80"/>
    <mergeCell ref="AA78:AA80"/>
    <mergeCell ref="B79:B80"/>
    <mergeCell ref="B73:B74"/>
    <mergeCell ref="B76:B77"/>
    <mergeCell ref="AA66:AA68"/>
    <mergeCell ref="AA69:AA71"/>
    <mergeCell ref="C66:C68"/>
    <mergeCell ref="D66:D68"/>
    <mergeCell ref="E66:E68"/>
    <mergeCell ref="Q66:Q68"/>
    <mergeCell ref="R66:R68"/>
    <mergeCell ref="S66:S68"/>
    <mergeCell ref="AA75:AA77"/>
    <mergeCell ref="T72:T74"/>
    <mergeCell ref="AA72:AA74"/>
    <mergeCell ref="T66:T68"/>
    <mergeCell ref="A49:B51"/>
    <mergeCell ref="C49:C51"/>
    <mergeCell ref="D49:D51"/>
    <mergeCell ref="E49:E51"/>
    <mergeCell ref="A52:B52"/>
    <mergeCell ref="A46:A48"/>
    <mergeCell ref="C46:C48"/>
    <mergeCell ref="D46:D48"/>
    <mergeCell ref="E46:E48"/>
    <mergeCell ref="B47:B48"/>
    <mergeCell ref="C14:AB14"/>
    <mergeCell ref="C15:AB15"/>
    <mergeCell ref="F16:AB16"/>
    <mergeCell ref="C9:D10"/>
    <mergeCell ref="E9:E12"/>
    <mergeCell ref="S11:S12"/>
    <mergeCell ref="B20:B22"/>
    <mergeCell ref="C20:C22"/>
    <mergeCell ref="D20:D22"/>
    <mergeCell ref="E20:E22"/>
    <mergeCell ref="R17:R19"/>
    <mergeCell ref="S17:S19"/>
    <mergeCell ref="Q20:Q22"/>
    <mergeCell ref="R20:R22"/>
    <mergeCell ref="S20:S22"/>
    <mergeCell ref="AB17:AB19"/>
    <mergeCell ref="AB20:AB22"/>
    <mergeCell ref="A9:A12"/>
    <mergeCell ref="B9:B12"/>
    <mergeCell ref="A17:A19"/>
    <mergeCell ref="B17:B19"/>
    <mergeCell ref="C17:C19"/>
    <mergeCell ref="D17:D19"/>
    <mergeCell ref="E17:E19"/>
    <mergeCell ref="Q17:Q19"/>
    <mergeCell ref="A14:B14"/>
    <mergeCell ref="A15:B15"/>
    <mergeCell ref="C11:C12"/>
    <mergeCell ref="D11:D12"/>
    <mergeCell ref="A16:E16"/>
    <mergeCell ref="Q9:AB9"/>
    <mergeCell ref="T17:T19"/>
    <mergeCell ref="AA17:AA19"/>
    <mergeCell ref="F10:F12"/>
    <mergeCell ref="Q10:Q12"/>
    <mergeCell ref="R10:R12"/>
    <mergeCell ref="U17:U19"/>
    <mergeCell ref="W17:W19"/>
    <mergeCell ref="V17:V19"/>
    <mergeCell ref="S10:AB10"/>
    <mergeCell ref="T11:AB11"/>
    <mergeCell ref="C87:C89"/>
    <mergeCell ref="D87:D89"/>
    <mergeCell ref="E87:E89"/>
    <mergeCell ref="Q87:Q89"/>
    <mergeCell ref="R87:R89"/>
    <mergeCell ref="S87:S89"/>
    <mergeCell ref="B88:B89"/>
    <mergeCell ref="S72:S74"/>
    <mergeCell ref="C72:C74"/>
    <mergeCell ref="D72:D74"/>
    <mergeCell ref="E72:E74"/>
    <mergeCell ref="Q72:Q74"/>
    <mergeCell ref="R72:R74"/>
    <mergeCell ref="C75:C77"/>
    <mergeCell ref="D75:D77"/>
    <mergeCell ref="E75:E77"/>
    <mergeCell ref="Q75:Q77"/>
    <mergeCell ref="R75:R77"/>
    <mergeCell ref="S75:S77"/>
    <mergeCell ref="B85:B86"/>
    <mergeCell ref="C84:C86"/>
    <mergeCell ref="D84:D86"/>
    <mergeCell ref="E84:E86"/>
    <mergeCell ref="Q78:Q80"/>
    <mergeCell ref="A63:A65"/>
    <mergeCell ref="C63:C65"/>
    <mergeCell ref="D63:D65"/>
    <mergeCell ref="R78:R80"/>
    <mergeCell ref="S78:S80"/>
    <mergeCell ref="AA29:AA31"/>
    <mergeCell ref="AA32:AA34"/>
    <mergeCell ref="T32:T34"/>
    <mergeCell ref="AA54:AA56"/>
    <mergeCell ref="U54:U56"/>
    <mergeCell ref="W54:W56"/>
    <mergeCell ref="W49:W51"/>
    <mergeCell ref="X49:X51"/>
    <mergeCell ref="X54:X56"/>
    <mergeCell ref="R32:R34"/>
    <mergeCell ref="S32:S34"/>
    <mergeCell ref="V69:V71"/>
    <mergeCell ref="Y63:Y65"/>
    <mergeCell ref="Y66:Y68"/>
    <mergeCell ref="Y69:Y71"/>
    <mergeCell ref="Y72:Y74"/>
    <mergeCell ref="Y75:Y77"/>
    <mergeCell ref="Z78:Z80"/>
    <mergeCell ref="S54:S56"/>
    <mergeCell ref="A78:A80"/>
    <mergeCell ref="C78:C80"/>
    <mergeCell ref="D78:D80"/>
    <mergeCell ref="E78:E80"/>
    <mergeCell ref="A72:A74"/>
    <mergeCell ref="A69:A71"/>
    <mergeCell ref="C69:C71"/>
    <mergeCell ref="D69:D71"/>
    <mergeCell ref="E69:E71"/>
    <mergeCell ref="A75:A77"/>
    <mergeCell ref="B106:C106"/>
    <mergeCell ref="A107:E109"/>
    <mergeCell ref="Q107:Q109"/>
    <mergeCell ref="R107:R109"/>
    <mergeCell ref="S107:S109"/>
    <mergeCell ref="A90:B92"/>
    <mergeCell ref="C90:C92"/>
    <mergeCell ref="D90:D92"/>
    <mergeCell ref="E90:E92"/>
    <mergeCell ref="Q90:Q92"/>
    <mergeCell ref="R90:R92"/>
    <mergeCell ref="S90:S92"/>
    <mergeCell ref="A103:B105"/>
    <mergeCell ref="C103:C105"/>
    <mergeCell ref="D103:D105"/>
    <mergeCell ref="E103:E105"/>
    <mergeCell ref="Q103:Q105"/>
    <mergeCell ref="R103:R105"/>
    <mergeCell ref="S103:S105"/>
    <mergeCell ref="A100:A102"/>
    <mergeCell ref="B100:B102"/>
    <mergeCell ref="C100:C102"/>
    <mergeCell ref="D100:D102"/>
    <mergeCell ref="E100:E102"/>
    <mergeCell ref="Q1:AB1"/>
    <mergeCell ref="Q2:AB2"/>
    <mergeCell ref="Q3:AB3"/>
    <mergeCell ref="T107:T109"/>
    <mergeCell ref="AA107:AA109"/>
    <mergeCell ref="R43:R45"/>
    <mergeCell ref="S43:S45"/>
    <mergeCell ref="T87:T89"/>
    <mergeCell ref="AA87:AA89"/>
    <mergeCell ref="T90:T92"/>
    <mergeCell ref="AA90:AA92"/>
    <mergeCell ref="T75:T77"/>
    <mergeCell ref="AA100:AA102"/>
    <mergeCell ref="T103:T105"/>
    <mergeCell ref="AA103:AA105"/>
    <mergeCell ref="AA97:AA99"/>
    <mergeCell ref="T60:T62"/>
    <mergeCell ref="AA60:AA62"/>
    <mergeCell ref="U66:U68"/>
    <mergeCell ref="U69:U71"/>
    <mergeCell ref="U72:U74"/>
    <mergeCell ref="V66:V68"/>
    <mergeCell ref="T29:T31"/>
    <mergeCell ref="Y103:Y105"/>
    <mergeCell ref="A43:A45"/>
    <mergeCell ref="C43:C45"/>
    <mergeCell ref="D43:D45"/>
    <mergeCell ref="B38:B39"/>
    <mergeCell ref="B41:B42"/>
    <mergeCell ref="B44:B45"/>
    <mergeCell ref="A32:B34"/>
    <mergeCell ref="C32:C34"/>
    <mergeCell ref="D32:D34"/>
    <mergeCell ref="D40:D42"/>
    <mergeCell ref="A40:A42"/>
    <mergeCell ref="C40:C42"/>
    <mergeCell ref="E40:E42"/>
    <mergeCell ref="Q40:Q42"/>
    <mergeCell ref="R40:R42"/>
    <mergeCell ref="S40:S42"/>
    <mergeCell ref="W60:W62"/>
    <mergeCell ref="W63:W65"/>
    <mergeCell ref="W66:W68"/>
    <mergeCell ref="E43:E45"/>
    <mergeCell ref="Y23:Y25"/>
    <mergeCell ref="Y26:Y28"/>
    <mergeCell ref="Y29:Y31"/>
    <mergeCell ref="Y32:Y34"/>
    <mergeCell ref="Y37:Y39"/>
    <mergeCell ref="Y40:Y42"/>
    <mergeCell ref="Y43:Y45"/>
    <mergeCell ref="Y46:Y48"/>
    <mergeCell ref="T26:T28"/>
    <mergeCell ref="Q29:Q31"/>
    <mergeCell ref="R29:R31"/>
    <mergeCell ref="T54:T56"/>
    <mergeCell ref="U49:U51"/>
    <mergeCell ref="V49:V51"/>
    <mergeCell ref="V54:V56"/>
    <mergeCell ref="W46:W48"/>
    <mergeCell ref="Y107:Y109"/>
    <mergeCell ref="Z17:Z19"/>
    <mergeCell ref="Z20:Z22"/>
    <mergeCell ref="Z23:Z25"/>
    <mergeCell ref="Z26:Z28"/>
    <mergeCell ref="Z29:Z31"/>
    <mergeCell ref="Z32:Z34"/>
    <mergeCell ref="Z37:Z39"/>
    <mergeCell ref="Z40:Z42"/>
    <mergeCell ref="Z43:Z45"/>
    <mergeCell ref="Z46:Z48"/>
    <mergeCell ref="Z49:Z51"/>
    <mergeCell ref="Z54:Z56"/>
    <mergeCell ref="Z57:Z59"/>
    <mergeCell ref="Z60:Z62"/>
    <mergeCell ref="Y57:Y59"/>
    <mergeCell ref="Y60:Y62"/>
    <mergeCell ref="Z75:Z77"/>
    <mergeCell ref="Y49:Y51"/>
    <mergeCell ref="Y54:Y56"/>
    <mergeCell ref="Y84:Y86"/>
    <mergeCell ref="Z84:Z86"/>
    <mergeCell ref="AB23:AB25"/>
    <mergeCell ref="AB26:AB28"/>
    <mergeCell ref="AB29:AB31"/>
    <mergeCell ref="AB32:AB34"/>
    <mergeCell ref="C35:AB35"/>
    <mergeCell ref="C36:AB36"/>
    <mergeCell ref="AB37:AB39"/>
    <mergeCell ref="AA26:AA28"/>
    <mergeCell ref="X17:X19"/>
    <mergeCell ref="Y17:Y19"/>
    <mergeCell ref="AA20:AA22"/>
    <mergeCell ref="Y20:Y22"/>
    <mergeCell ref="R23:R25"/>
    <mergeCell ref="S23:S25"/>
    <mergeCell ref="S29:S31"/>
    <mergeCell ref="E32:E34"/>
    <mergeCell ref="Q32:Q34"/>
    <mergeCell ref="U20:U22"/>
    <mergeCell ref="W20:W22"/>
    <mergeCell ref="V20:V22"/>
    <mergeCell ref="T20:T22"/>
    <mergeCell ref="X20:X22"/>
    <mergeCell ref="X23:X25"/>
    <mergeCell ref="X26:X28"/>
    <mergeCell ref="AB40:AB42"/>
    <mergeCell ref="AB43:AB45"/>
    <mergeCell ref="T43:T45"/>
    <mergeCell ref="Z87:Z89"/>
    <mergeCell ref="Z90:Z92"/>
    <mergeCell ref="Z94:Z96"/>
    <mergeCell ref="Y78:Y80"/>
    <mergeCell ref="Y87:Y89"/>
    <mergeCell ref="Y90:Y92"/>
    <mergeCell ref="Y94:Y96"/>
    <mergeCell ref="T49:T51"/>
    <mergeCell ref="AA43:AA45"/>
    <mergeCell ref="T40:T42"/>
    <mergeCell ref="AA40:AA42"/>
    <mergeCell ref="T46:T48"/>
    <mergeCell ref="AA46:AA48"/>
    <mergeCell ref="AA49:AA51"/>
    <mergeCell ref="AA63:AA65"/>
    <mergeCell ref="T63:T65"/>
    <mergeCell ref="T57:T59"/>
    <mergeCell ref="AA57:AA59"/>
    <mergeCell ref="W57:W59"/>
    <mergeCell ref="U57:U59"/>
    <mergeCell ref="U40:U42"/>
    <mergeCell ref="Q49:Q51"/>
    <mergeCell ref="R49:R51"/>
    <mergeCell ref="S49:S51"/>
    <mergeCell ref="Q26:Q28"/>
    <mergeCell ref="R26:R28"/>
    <mergeCell ref="S26:S28"/>
    <mergeCell ref="AA23:AA25"/>
    <mergeCell ref="W23:W25"/>
    <mergeCell ref="W26:W28"/>
    <mergeCell ref="W29:W31"/>
    <mergeCell ref="T37:T39"/>
    <mergeCell ref="AA37:AA39"/>
    <mergeCell ref="T23:T25"/>
    <mergeCell ref="W32:W34"/>
    <mergeCell ref="U37:U39"/>
    <mergeCell ref="U43:U45"/>
    <mergeCell ref="U46:U48"/>
    <mergeCell ref="U23:U25"/>
    <mergeCell ref="U26:U28"/>
    <mergeCell ref="U29:U31"/>
    <mergeCell ref="U32:U34"/>
    <mergeCell ref="V37:V39"/>
    <mergeCell ref="V40:V42"/>
    <mergeCell ref="V43:V45"/>
    <mergeCell ref="AB90:AB92"/>
    <mergeCell ref="C93:AB93"/>
    <mergeCell ref="AB94:AB96"/>
    <mergeCell ref="AB97:AB99"/>
    <mergeCell ref="AB100:AB102"/>
    <mergeCell ref="AB103:AB105"/>
    <mergeCell ref="AB107:AB109"/>
    <mergeCell ref="AB60:AB62"/>
    <mergeCell ref="AB63:AB65"/>
    <mergeCell ref="AB66:AB68"/>
    <mergeCell ref="AB69:AB71"/>
    <mergeCell ref="AB72:AB74"/>
    <mergeCell ref="AB75:AB77"/>
    <mergeCell ref="AB78:AB80"/>
    <mergeCell ref="AB87:AB89"/>
    <mergeCell ref="Z97:Z99"/>
    <mergeCell ref="Z100:Z102"/>
    <mergeCell ref="Z103:Z105"/>
    <mergeCell ref="Z107:Z109"/>
    <mergeCell ref="Z63:Z65"/>
    <mergeCell ref="Z66:Z68"/>
    <mergeCell ref="Z69:Z71"/>
    <mergeCell ref="Z72:Z74"/>
    <mergeCell ref="Y100:Y102"/>
    <mergeCell ref="X8:AB8"/>
    <mergeCell ref="Q81:Q83"/>
    <mergeCell ref="R81:R83"/>
    <mergeCell ref="S81:S83"/>
    <mergeCell ref="T81:T83"/>
    <mergeCell ref="U81:U83"/>
    <mergeCell ref="V81:V83"/>
    <mergeCell ref="W81:W83"/>
    <mergeCell ref="X81:X83"/>
    <mergeCell ref="Y81:Y83"/>
    <mergeCell ref="Z81:Z83"/>
    <mergeCell ref="AA81:AA83"/>
    <mergeCell ref="AB81:AB83"/>
    <mergeCell ref="AB57:AB59"/>
    <mergeCell ref="X57:X59"/>
    <mergeCell ref="V57:V59"/>
    <mergeCell ref="AB46:AB48"/>
    <mergeCell ref="AB49:AB51"/>
    <mergeCell ref="C52:AB52"/>
    <mergeCell ref="C53:AB53"/>
    <mergeCell ref="AB54:AB56"/>
    <mergeCell ref="C54:C56"/>
    <mergeCell ref="Q54:Q56"/>
    <mergeCell ref="R54:R56"/>
    <mergeCell ref="AA84:AA86"/>
    <mergeCell ref="AB84:AB86"/>
    <mergeCell ref="A84:A86"/>
    <mergeCell ref="A81:A83"/>
    <mergeCell ref="C81:C83"/>
    <mergeCell ref="D81:D83"/>
    <mergeCell ref="E81:E83"/>
    <mergeCell ref="B82:B83"/>
    <mergeCell ref="Q84:Q86"/>
    <mergeCell ref="R84:R86"/>
    <mergeCell ref="S84:S86"/>
    <mergeCell ref="T84:T86"/>
    <mergeCell ref="U84:U86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30" fitToHeight="8" orientation="landscape" r:id="rId1"/>
  <rowBreaks count="1" manualBreakCount="1">
    <brk id="50" min="1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budg20201</cp:lastModifiedBy>
  <cp:lastPrinted>2023-03-20T08:21:58Z</cp:lastPrinted>
  <dcterms:created xsi:type="dcterms:W3CDTF">2013-08-12T02:34:10Z</dcterms:created>
  <dcterms:modified xsi:type="dcterms:W3CDTF">2024-11-18T12:11:16Z</dcterms:modified>
</cp:coreProperties>
</file>